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92" tabRatio="896"/>
  </bookViews>
  <sheets>
    <sheet name="收支预算总表" sheetId="13" r:id="rId1"/>
    <sheet name="部门收入总表" sheetId="10" r:id="rId2"/>
    <sheet name="部门支出预算总表" sheetId="14" r:id="rId3"/>
    <sheet name="基本支出预算明细表" sheetId="16" r:id="rId4"/>
    <sheet name="项目（专项）资金支出预算明细表" sheetId="15" r:id="rId5"/>
    <sheet name="一般公共预算三公表" sheetId="19" r:id="rId6"/>
    <sheet name="单位非税收入征收计划表" sheetId="12" r:id="rId7"/>
    <sheet name="单位人员情况" sheetId="8" r:id="rId8"/>
    <sheet name="政府采购（购买服务）预算表" sheetId="4" r:id="rId9"/>
    <sheet name="部门整体支出绩效目标表" sheetId="17" r:id="rId10"/>
    <sheet name="重点项目绩效目标表" sheetId="18" r:id="rId11"/>
  </sheets>
  <definedNames>
    <definedName name="_xlnm._FilterDatabase" localSheetId="1" hidden="1">部门收入总表!$A$7:$P$29</definedName>
    <definedName name="_xlnm.Print_Area" localSheetId="6">单位非税收入征收计划表!$A$1:$J$9</definedName>
    <definedName name="_xlnm.Print_Area" localSheetId="7">#N/A</definedName>
    <definedName name="_xlnm.Print_Area" localSheetId="0">#N/A</definedName>
    <definedName name="_xlnm.Print_Titles" localSheetId="1">部门收入总表!$4:$6</definedName>
    <definedName name="_xlnm.Print_Titles" localSheetId="2">部门支出预算总表!$4:$8</definedName>
    <definedName name="_xlnm.Print_Titles" localSheetId="6">#N/A</definedName>
    <definedName name="_xlnm.Print_Titles" localSheetId="7">#N/A</definedName>
    <definedName name="_xlnm.Print_Titles" localSheetId="3">基本支出预算明细表!$4:$6</definedName>
    <definedName name="_xlnm.Print_Titles" localSheetId="0">#N/A</definedName>
    <definedName name="_xlnm.Print_Titles" localSheetId="4">'项目（专项）资金支出预算明细表'!$5:$8</definedName>
    <definedName name="_xlnm.Print_Titles" localSheetId="8">'政府采购（购买服务）预算表'!$4:$7</definedName>
  </definedNames>
  <calcPr calcId="144525"/>
</workbook>
</file>

<file path=xl/sharedStrings.xml><?xml version="1.0" encoding="utf-8"?>
<sst xmlns="http://schemas.openxmlformats.org/spreadsheetml/2006/main" count="682" uniqueCount="374">
  <si>
    <t>表一</t>
  </si>
  <si>
    <t>收支预算总表</t>
  </si>
  <si>
    <t>石城县丰山乡人民政府</t>
  </si>
  <si>
    <t>单位：元</t>
  </si>
  <si>
    <t>收      入</t>
  </si>
  <si>
    <t>支          出</t>
  </si>
  <si>
    <t>项目</t>
  </si>
  <si>
    <t>预算数</t>
  </si>
  <si>
    <t>按支出项目类别</t>
  </si>
  <si>
    <t>按支出功能科目</t>
  </si>
  <si>
    <t>一、财政拨款</t>
  </si>
  <si>
    <t>一、基本支出</t>
  </si>
  <si>
    <t>一般公共服务支出</t>
  </si>
  <si>
    <t>一般公共预算拨款收入</t>
  </si>
  <si>
    <t>工资福利支出</t>
  </si>
  <si>
    <t>外交支出</t>
  </si>
  <si>
    <t>政府性基金预算拨款收入</t>
  </si>
  <si>
    <t>商品服务支出</t>
  </si>
  <si>
    <t>国防支出</t>
  </si>
  <si>
    <t>国有资本经营预算收入</t>
  </si>
  <si>
    <t>对个人和家庭补助支出</t>
  </si>
  <si>
    <t>公共安全支出</t>
  </si>
  <si>
    <t>专项收入</t>
  </si>
  <si>
    <t>其他资本性支出</t>
  </si>
  <si>
    <t>教育支出</t>
  </si>
  <si>
    <t>预算内投资收入</t>
  </si>
  <si>
    <t>二、项目支出</t>
  </si>
  <si>
    <t>科学技术支出</t>
  </si>
  <si>
    <t>二、事业收入</t>
  </si>
  <si>
    <t>商品和服务支出</t>
  </si>
  <si>
    <t>文化旅游体育与传媒支出</t>
  </si>
  <si>
    <t>预算外财政专户核拨资金</t>
  </si>
  <si>
    <t>基本建设支出</t>
  </si>
  <si>
    <t>社会保障和就业支出</t>
  </si>
  <si>
    <t>其他事业收入</t>
  </si>
  <si>
    <t>其他项目支出</t>
  </si>
  <si>
    <t>卫生健康支出</t>
  </si>
  <si>
    <t>三、事业单位经营收入</t>
  </si>
  <si>
    <t>三、事业单位经营支出</t>
  </si>
  <si>
    <t>节能环保支出</t>
  </si>
  <si>
    <t>四、附属单位上缴收入</t>
  </si>
  <si>
    <t>四、对附属单位补助支出</t>
  </si>
  <si>
    <t>城乡社区支出</t>
  </si>
  <si>
    <t>五、上级补助收入</t>
  </si>
  <si>
    <t>五、上缴上级支出</t>
  </si>
  <si>
    <t>农林水支出</t>
  </si>
  <si>
    <t>六、其他收入</t>
  </si>
  <si>
    <t>交通运输支出</t>
  </si>
  <si>
    <t>本年支出合计</t>
  </si>
  <si>
    <t>资源勘探信息等支出</t>
  </si>
  <si>
    <t>本年收入合计</t>
  </si>
  <si>
    <t>六、结转下年</t>
  </si>
  <si>
    <t>商业服务业等支出</t>
  </si>
  <si>
    <t>七、用事业基金弥补收支差额</t>
  </si>
  <si>
    <t>金融支出</t>
  </si>
  <si>
    <t>八、上年结转资金（国库集中支付结余结转）</t>
  </si>
  <si>
    <t>援助其他地区支出</t>
  </si>
  <si>
    <t>财政拨款结转(不含政府性基金结转)</t>
  </si>
  <si>
    <t>自然资源海洋气象等支出</t>
  </si>
  <si>
    <t>政府性基金结转</t>
  </si>
  <si>
    <t>住房保障支出</t>
  </si>
  <si>
    <t>其他资金结转</t>
  </si>
  <si>
    <t>粮食物资储备支出</t>
  </si>
  <si>
    <t>灾害防治及应急管理支出</t>
  </si>
  <si>
    <t>预备费</t>
  </si>
  <si>
    <t>其他支出</t>
  </si>
  <si>
    <t>转移性支出</t>
  </si>
  <si>
    <t>债务还本支出</t>
  </si>
  <si>
    <t>债务付息支出</t>
  </si>
  <si>
    <t>债务发行费用支出</t>
  </si>
  <si>
    <t>结转下年</t>
  </si>
  <si>
    <t>收入总计</t>
  </si>
  <si>
    <t>支出总计</t>
  </si>
  <si>
    <t>表二</t>
  </si>
  <si>
    <t>部门收入总表</t>
  </si>
  <si>
    <t>功能科目编码</t>
  </si>
  <si>
    <t>功能科目名称</t>
  </si>
  <si>
    <t>合计</t>
  </si>
  <si>
    <t>上年结转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</si>
  <si>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</si>
  <si>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</si>
  <si>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</si>
  <si>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</si>
  <si>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</si>
  <si>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</si>
  <si>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</si>
  <si>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使用非财政拨款结余</t>
  </si>
  <si>
    <t>小计</t>
  </si>
  <si>
    <t>**</t>
  </si>
  <si>
    <t>1=2+3+7+8+9+10+11+12+13</t>
  </si>
  <si>
    <t>3=4+5+6</t>
  </si>
  <si>
    <t>款、类、项</t>
  </si>
  <si>
    <t>政府机构事务行政运行</t>
  </si>
  <si>
    <t>派驻派出机构</t>
  </si>
  <si>
    <t>财政事务行政运行</t>
  </si>
  <si>
    <t>其他群众团体事务支出</t>
  </si>
  <si>
    <t>党委行政运行</t>
  </si>
  <si>
    <t>机关事业单位基本养老保险缴费支出</t>
  </si>
  <si>
    <t>机关事业单位职业年金缴费支出</t>
  </si>
  <si>
    <t>死亡抚恤</t>
  </si>
  <si>
    <t>其他优抚支出</t>
  </si>
  <si>
    <t>行政单位医疗</t>
  </si>
  <si>
    <t>医疗保障-事业单位医疗</t>
  </si>
  <si>
    <t>事业运行</t>
  </si>
  <si>
    <t>住房改革支出-住房公积金</t>
  </si>
  <si>
    <t>其他巩固脱贫衔接乡村振兴支出</t>
  </si>
  <si>
    <t>其他政府办公厅（室）及相关机构事务支出</t>
  </si>
  <si>
    <t>其他计划生育事务支出</t>
  </si>
  <si>
    <t>对村民委员会和村党支部的补助</t>
  </si>
  <si>
    <t>其他城乡社区管理事务支出</t>
  </si>
  <si>
    <t>一般行政管理</t>
  </si>
  <si>
    <t>其他组织事务支出</t>
  </si>
  <si>
    <t>农业生产发展</t>
  </si>
  <si>
    <t>表三</t>
  </si>
  <si>
    <t>部门支出预算总表</t>
  </si>
  <si>
    <t>单位名称</t>
  </si>
  <si>
    <t>支出功能科目名称</t>
  </si>
  <si>
    <t>科目编号</t>
  </si>
  <si>
    <t>基本支出</t>
  </si>
  <si>
    <t>项目(专项)
资金</t>
  </si>
  <si>
    <t>类、款、项</t>
  </si>
  <si>
    <t>基本支出小计</t>
  </si>
  <si>
    <t>人员经费</t>
  </si>
  <si>
    <t>公用经费</t>
  </si>
  <si>
    <t>其中：上级专项</t>
  </si>
  <si>
    <t>其中：县本级政府性基金安排</t>
  </si>
  <si>
    <t>其中：上年结转资金（国库集中支付结余结转）</t>
  </si>
  <si>
    <t>对个人和家庭补助</t>
  </si>
  <si>
    <t>一般公共预算</t>
  </si>
  <si>
    <t>政府性基金</t>
  </si>
  <si>
    <t>1=2+7</t>
  </si>
  <si>
    <t>2=3+6</t>
  </si>
  <si>
    <t>3=4+5</t>
  </si>
  <si>
    <t>表四</t>
  </si>
  <si>
    <t>基本支出预算明细表</t>
  </si>
  <si>
    <t>经济分类科目</t>
  </si>
  <si>
    <t>本年度基本支出</t>
  </si>
  <si>
    <t>部门经济科目分类</t>
  </si>
  <si>
    <t>政府经济科目分类</t>
  </si>
  <si>
    <t>类、款</t>
  </si>
  <si>
    <t>1=2+3=4+5+9+10+11+12+13+14+15</t>
  </si>
  <si>
    <t>5=6+7+8</t>
  </si>
  <si>
    <t>30101基本工资</t>
  </si>
  <si>
    <t>50101工资奖金津补贴</t>
  </si>
  <si>
    <t>30107绩效工资</t>
  </si>
  <si>
    <t>30304抚恤金</t>
  </si>
  <si>
    <t>50901社会福利和救助</t>
  </si>
  <si>
    <t>30108机关事业单位基本养老保险缴费</t>
  </si>
  <si>
    <t>50102社会保障缴费</t>
  </si>
  <si>
    <t>30109职业年金缴费</t>
  </si>
  <si>
    <t>30110职工基本医疗保险缴费</t>
  </si>
  <si>
    <t>30112其他社会保障缴费</t>
  </si>
  <si>
    <t>30113住房公积金</t>
  </si>
  <si>
    <t>50103住房公积金</t>
  </si>
  <si>
    <t>30201办公费</t>
  </si>
  <si>
    <t>50201办公经费</t>
  </si>
  <si>
    <t>30202印刷费</t>
  </si>
  <si>
    <t>30205水费</t>
  </si>
  <si>
    <t>30206电费</t>
  </si>
  <si>
    <t>30207邮电费</t>
  </si>
  <si>
    <t>30211差旅费</t>
  </si>
  <si>
    <t>30213维修（护）费</t>
  </si>
  <si>
    <t>50209维修（护）费</t>
  </si>
  <si>
    <t>30215会议费</t>
  </si>
  <si>
    <t>50202会议费</t>
  </si>
  <si>
    <t>30216培训费</t>
  </si>
  <si>
    <t>50203培训费</t>
  </si>
  <si>
    <t>30217公务接待费</t>
  </si>
  <si>
    <t>50206公务接待费</t>
  </si>
  <si>
    <t>30231公务用车运行维护费</t>
  </si>
  <si>
    <t>50208公务用车运行维护费</t>
  </si>
  <si>
    <t>30299其他商品服务支出</t>
  </si>
  <si>
    <t>50299其他商品服务支出</t>
  </si>
  <si>
    <t>30239其他交通费用</t>
  </si>
  <si>
    <t>注：此表为部门经济科目分类</t>
  </si>
  <si>
    <t>表五</t>
  </si>
  <si>
    <t>项目（专项）资金支出预算明细表</t>
  </si>
  <si>
    <t>经济科目分类</t>
  </si>
  <si>
    <t>功能分类科目</t>
  </si>
  <si>
    <t>项目情况说明</t>
  </si>
  <si>
    <t>预算安排小计</t>
  </si>
  <si>
    <t>资金来源</t>
  </si>
  <si>
    <t>*</t>
  </si>
  <si>
    <t>石精扶字【2021】10号2021年第一批非贫困村乡村振兴产业发展项目计划（赣财扶指[2020]19号）</t>
  </si>
  <si>
    <t>石精扶字【2021】3号2021年第一批乡村振兴基础设施项目（赣财扶指[2020]19号）</t>
  </si>
  <si>
    <t>石精扶字【2021】4号2021年第一批乡村振兴产业发展项目（赣财扶指[2020]19号）</t>
  </si>
  <si>
    <t>30102</t>
  </si>
  <si>
    <t>50101</t>
  </si>
  <si>
    <t>赣市财行字[2021]53号 关于提前下达2022年乡镇机关工作人员绩效考核市级补助资金</t>
  </si>
  <si>
    <t>关于提前下达2022年县级基本财力保障机制奖补资金（乡镇机关工作人员收入高于县直机关同职级人员20%以上补助）</t>
  </si>
  <si>
    <t>30199</t>
  </si>
  <si>
    <t>50199</t>
  </si>
  <si>
    <t>税费改革计划生育经费补助50%</t>
  </si>
  <si>
    <t>提前下达2022年城建专项资金--美丽乡镇建设行动（赣市财基字[2021]19号）</t>
  </si>
  <si>
    <t>31099</t>
  </si>
  <si>
    <t>50501</t>
  </si>
  <si>
    <t>赣市财行字[2021]57号关于提前下达2022年基层组织建设市级补助资金的通知</t>
  </si>
  <si>
    <t>乡镇行政执法补助资金</t>
  </si>
  <si>
    <t>村组干部报酬补贴及运转经费</t>
  </si>
  <si>
    <t>30101</t>
  </si>
  <si>
    <t>安全员补贴</t>
  </si>
  <si>
    <t>居委会干部报酬补贴及运转经费</t>
  </si>
  <si>
    <t>30107</t>
  </si>
  <si>
    <t>乡镇机关工作人员绩效考核补助资金</t>
  </si>
  <si>
    <t>39999</t>
  </si>
  <si>
    <t>5999</t>
  </si>
  <si>
    <t>基层兽医站工作经费</t>
  </si>
  <si>
    <t>行政执法补助</t>
  </si>
  <si>
    <t>表六</t>
  </si>
  <si>
    <t>一般公共预算“三公”经费支出表</t>
  </si>
  <si>
    <t>单位编码</t>
  </si>
  <si>
    <t>因公出国(境)费</t>
  </si>
  <si>
    <t>公务接待费</t>
  </si>
  <si>
    <t>公务用车运行维护费</t>
  </si>
  <si>
    <t>公务用车购置</t>
  </si>
  <si>
    <t>1=2+3+4+5</t>
  </si>
  <si>
    <t>917001</t>
  </si>
  <si>
    <t>表七</t>
  </si>
  <si>
    <t>单位非税收入征收计划表</t>
  </si>
  <si>
    <t>收入科目编码</t>
  </si>
  <si>
    <t>收入科目名称</t>
  </si>
  <si>
    <t>纳入预算管理</t>
  </si>
  <si>
    <t>纳入专户管理</t>
  </si>
  <si>
    <t>行政事业性收入</t>
  </si>
  <si>
    <t>罚没收入</t>
  </si>
  <si>
    <t>政府住房基金收入</t>
  </si>
  <si>
    <t>政府性基金收入</t>
  </si>
  <si>
    <t>1=2+8</t>
  </si>
  <si>
    <t>2=3+4+5+6+7</t>
  </si>
  <si>
    <t>一般行政管理事务</t>
  </si>
  <si>
    <t>表八</t>
  </si>
  <si>
    <t>单位人员情况表</t>
  </si>
  <si>
    <t>单位：人</t>
  </si>
  <si>
    <t>2021年11月份学生人数总计</t>
  </si>
  <si>
    <r>
      <rPr>
        <sz val="10"/>
        <rFont val="Times New Roman"/>
        <charset val="134"/>
      </rPr>
      <t>2021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11</t>
    </r>
    <r>
      <rPr>
        <sz val="10"/>
        <rFont val="宋体"/>
        <charset val="134"/>
      </rPr>
      <t>月份在职人数</t>
    </r>
  </si>
  <si>
    <r>
      <rPr>
        <sz val="10"/>
        <rFont val="Times New Roman"/>
        <charset val="134"/>
      </rPr>
      <t>2022</t>
    </r>
    <r>
      <rPr>
        <sz val="10"/>
        <rFont val="宋体"/>
        <charset val="134"/>
      </rPr>
      <t>年工资财政负担人数</t>
    </r>
  </si>
  <si>
    <t>离退休</t>
  </si>
  <si>
    <t>在职</t>
  </si>
  <si>
    <t>遗属</t>
  </si>
  <si>
    <t>其他</t>
  </si>
  <si>
    <t>其中退职人员</t>
  </si>
  <si>
    <t>2=3+4+6+7</t>
  </si>
  <si>
    <t>8=9+10+12+13</t>
  </si>
  <si>
    <t>注：退职人员为不符合条件进社保的提前退休人员</t>
  </si>
  <si>
    <t>表九</t>
  </si>
  <si>
    <t/>
  </si>
  <si>
    <t>政府采购（购买服务）预算表</t>
  </si>
  <si>
    <t>政府购买服务表</t>
  </si>
  <si>
    <t>单位:元</t>
  </si>
  <si>
    <t>序号</t>
  </si>
  <si>
    <t>单位</t>
  </si>
  <si>
    <t>支出功能分类科目</t>
  </si>
  <si>
    <t>购买数量</t>
  </si>
  <si>
    <t>购买金额</t>
  </si>
  <si>
    <t>收入来源</t>
  </si>
  <si>
    <t>本年收入</t>
  </si>
  <si>
    <t>上年结转（结余）</t>
  </si>
  <si>
    <t>国库集中支付结转（结余）</t>
  </si>
  <si>
    <t>其他资金结转（结余）</t>
  </si>
  <si>
    <t>一般公共预算收入</t>
  </si>
  <si>
    <t>服务器</t>
  </si>
  <si>
    <t>多功能一体机</t>
  </si>
  <si>
    <t>复印机</t>
  </si>
  <si>
    <t>台式计算机</t>
  </si>
  <si>
    <t>便携式计算机</t>
  </si>
  <si>
    <t>计算机网络设备</t>
  </si>
  <si>
    <t>电冰箱</t>
  </si>
  <si>
    <t>空调机</t>
  </si>
  <si>
    <t>家具用具</t>
  </si>
  <si>
    <t>装修工程</t>
  </si>
  <si>
    <t>修缮工程</t>
  </si>
  <si>
    <t>广告服务</t>
  </si>
  <si>
    <t>农副产品采购</t>
  </si>
  <si>
    <t>表十</t>
  </si>
  <si>
    <t>2022年部门整体支出绩效目标表</t>
  </si>
  <si>
    <t>部门名称</t>
  </si>
  <si>
    <t>部门基本信息</t>
  </si>
  <si>
    <t>部门所属领域</t>
  </si>
  <si>
    <t>政府机关</t>
  </si>
  <si>
    <t>直属单位包括</t>
  </si>
  <si>
    <t>内设职能部门</t>
  </si>
  <si>
    <t>编制控制数</t>
  </si>
  <si>
    <t>在职人员总数</t>
  </si>
  <si>
    <t>其中：行政编制人数</t>
  </si>
  <si>
    <t>事业编制人数</t>
  </si>
  <si>
    <t>编外人数</t>
  </si>
  <si>
    <t>当年预算情况（万元）</t>
  </si>
  <si>
    <t>收入预算合计</t>
  </si>
  <si>
    <t>其中：上级财政拨款</t>
  </si>
  <si>
    <t>本级财政安排</t>
  </si>
  <si>
    <t>其他资金</t>
  </si>
  <si>
    <t>支出预算合计</t>
  </si>
  <si>
    <t>其中：人员经费</t>
  </si>
  <si>
    <t>项目经费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</si>
  <si>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</si>
  <si>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</si>
  <si>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</si>
  <si>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</si>
  <si>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</si>
  <si>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</si>
  <si>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</si>
  <si>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预算调整率</t>
  </si>
  <si>
    <r>
      <rPr>
        <sz val="9"/>
        <rFont val="东文宋体"/>
        <charset val="134"/>
      </rPr>
      <t>≤</t>
    </r>
    <r>
      <rPr>
        <sz val="9"/>
        <rFont val="宋体"/>
        <charset val="134"/>
      </rPr>
      <t>10%</t>
    </r>
  </si>
  <si>
    <t>质量指标</t>
  </si>
  <si>
    <t>预算编制完整性</t>
  </si>
  <si>
    <t>编制科学合理，三公经费预算编制只减不增</t>
  </si>
  <si>
    <t>预算科目设置合理性</t>
  </si>
  <si>
    <t>功能科学合理，编制到“项”；经济科目编制科学合理，编制到“款”</t>
  </si>
  <si>
    <t>支出管理规范</t>
  </si>
  <si>
    <t>符合财务规定及相关制度办法</t>
  </si>
  <si>
    <t>成本指标</t>
  </si>
  <si>
    <t>一般性支出变动率</t>
  </si>
  <si>
    <t>≤0</t>
  </si>
  <si>
    <t>人均公用经费变动率</t>
  </si>
  <si>
    <t>三公经费变动率</t>
  </si>
  <si>
    <t>效益指标</t>
  </si>
  <si>
    <t>经济效益指标</t>
  </si>
  <si>
    <t>提高群众生活水平</t>
  </si>
  <si>
    <t>保稳定，促发展，提高经济发展水平，提高居民收入水平及生活水平</t>
  </si>
  <si>
    <t>社会效益指标</t>
  </si>
  <si>
    <t>安全保障和社会和谐</t>
  </si>
  <si>
    <t>通过排查化解安全隐患、矛盾纠纷，确保社会安定和谐</t>
  </si>
  <si>
    <t>生态效益指标</t>
  </si>
  <si>
    <t>生态文明</t>
  </si>
  <si>
    <t>将卫生环境保护贯穿到辖区，丰富文化生活，加强乡风文明建设，着力建设生态环保、节能高效的社会环境</t>
  </si>
  <si>
    <t>可持续影响指标</t>
  </si>
  <si>
    <t>项目进展顺利</t>
  </si>
  <si>
    <t>体现政策导向，长期保障工作和项目平衡进行，经济持续增长</t>
  </si>
  <si>
    <t>满意度指标</t>
  </si>
  <si>
    <t xml:space="preserve">满意度指标 </t>
  </si>
  <si>
    <t>服务对象满意度</t>
  </si>
  <si>
    <r>
      <rPr>
        <sz val="9"/>
        <rFont val="东文宋体"/>
        <charset val="134"/>
      </rPr>
      <t>≥9</t>
    </r>
    <r>
      <rPr>
        <sz val="9"/>
        <rFont val="宋体"/>
        <charset val="134"/>
      </rPr>
      <t>8%</t>
    </r>
  </si>
  <si>
    <t>表十一</t>
  </si>
  <si>
    <t>重点项目支出绩效目标表</t>
  </si>
  <si>
    <t>(2022年度)</t>
  </si>
  <si>
    <t>项目名称：</t>
  </si>
  <si>
    <t>2022年乡镇机关工作人员绩效考核市级补助资金</t>
  </si>
  <si>
    <t>基本信息</t>
  </si>
  <si>
    <t>开始日期：</t>
  </si>
  <si>
    <t>结束日期：</t>
  </si>
  <si>
    <t>项目总金额：</t>
  </si>
  <si>
    <t>170000元</t>
  </si>
  <si>
    <t>本年度预算金额：</t>
  </si>
  <si>
    <t>基本情况</t>
  </si>
  <si>
    <t>立项必要性：</t>
  </si>
  <si>
    <t>实施可行性：</t>
  </si>
  <si>
    <t>乡镇党委、政府，考核乡镇机关在编在岗的公务员、事业编制人员。</t>
  </si>
  <si>
    <t>项目实施内容：</t>
  </si>
  <si>
    <t>乡镇机关工作人员的工作态度、质量和实效，重点考核在推进党的建设、经济发展、脱贫攻坚、乡村振兴、社会管理、生态保护、民生保障及重大中心工作等工作中履职尽责、担当作为的情况。</t>
  </si>
  <si>
    <t>中长期目标：</t>
  </si>
  <si>
    <t>激励乡镇工作人员担当作为，坚持精神激励与物质奖励并举，把考核结果作为乡镇绩效
考核对象选拔任用、培养教育、管理监督、激励约束、问责追责的重要依据。</t>
  </si>
  <si>
    <t>年度绩效目标：</t>
  </si>
  <si>
    <t>立项依据</t>
  </si>
  <si>
    <t>政策依据：</t>
  </si>
  <si>
    <t>其他依据：</t>
  </si>
  <si>
    <t>需要说明的其他问题：</t>
  </si>
  <si>
    <t>年度绩效目标</t>
  </si>
  <si>
    <t>激励乡镇工作人员担当作为，坚持精神激励与物质奖励并举，把考核结果作为乡镇绩效</t>
  </si>
  <si>
    <t>指标值</t>
  </si>
  <si>
    <t>数量</t>
  </si>
  <si>
    <t>上级下达的所有任务</t>
  </si>
  <si>
    <t>=100%</t>
  </si>
  <si>
    <t>质量</t>
  </si>
  <si>
    <t>完成合格率</t>
  </si>
  <si>
    <t>时效</t>
  </si>
  <si>
    <t>完成及时率</t>
  </si>
  <si>
    <t>经济效益</t>
  </si>
  <si>
    <t>社会效益</t>
  </si>
  <si>
    <t>群众安居乐业</t>
  </si>
  <si>
    <t>可持续影响</t>
  </si>
  <si>
    <t>社会稳定</t>
  </si>
  <si>
    <t>永久</t>
  </si>
  <si>
    <t>满意度</t>
  </si>
  <si>
    <t>群众满意度</t>
  </si>
</sst>
</file>

<file path=xl/styles.xml><?xml version="1.0" encoding="utf-8"?>
<styleSheet xmlns="http://schemas.openxmlformats.org/spreadsheetml/2006/main" xmlns:xr9="http://schemas.microsoft.com/office/spreadsheetml/2016/revision9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_ * #,##0_ ;_ * \-#,##0_ ;_ * &quot;-&quot;??_ ;_ @_ "/>
    <numFmt numFmtId="178" formatCode="0.00_);[Red]\(0.00\)"/>
    <numFmt numFmtId="179" formatCode="0_);[Red]\(0\)"/>
    <numFmt numFmtId="180" formatCode="#,##0.00_ ;[Red]\-#,##0.00\ "/>
    <numFmt numFmtId="181" formatCode="_ * #,##0.0_ ;_ * \-#,##0.0_ ;_ * &quot;-&quot;?_ ;_ @_ "/>
  </numFmts>
  <fonts count="54">
    <font>
      <sz val="11"/>
      <color theme="1"/>
      <name val="宋体"/>
      <charset val="134"/>
      <scheme val="minor"/>
    </font>
    <font>
      <sz val="11"/>
      <color theme="1"/>
      <name val="等线"/>
      <charset val="134"/>
    </font>
    <font>
      <sz val="16"/>
      <color theme="1"/>
      <name val="黑体"/>
      <charset val="134"/>
    </font>
    <font>
      <sz val="22"/>
      <name val="方正小标宋简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22"/>
      <color indexed="8"/>
      <name val="方正小标宋简体"/>
      <charset val="134"/>
    </font>
    <font>
      <sz val="9"/>
      <color indexed="8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9"/>
      <color indexed="8"/>
      <name val="宋体"/>
      <charset val="134"/>
    </font>
    <font>
      <sz val="16"/>
      <color indexed="8"/>
      <name val="黑体"/>
      <charset val="134"/>
    </font>
    <font>
      <sz val="9"/>
      <name val="东文宋体"/>
      <charset val="134"/>
    </font>
    <font>
      <sz val="10"/>
      <name val="宋体"/>
      <charset val="134"/>
      <scheme val="major"/>
    </font>
    <font>
      <sz val="12"/>
      <name val="宋体"/>
      <charset val="134"/>
      <scheme val="major"/>
    </font>
    <font>
      <sz val="10"/>
      <name val="Arial"/>
      <charset val="134"/>
    </font>
    <font>
      <b/>
      <sz val="16"/>
      <name val="仿宋_GB2312"/>
      <charset val="134"/>
    </font>
    <font>
      <sz val="9"/>
      <name val="宋体"/>
      <charset val="134"/>
      <scheme val="major"/>
    </font>
    <font>
      <sz val="14"/>
      <name val="黑体"/>
      <charset val="134"/>
    </font>
    <font>
      <sz val="10"/>
      <name val="Times New Roman"/>
      <charset val="134"/>
    </font>
    <font>
      <sz val="10"/>
      <name val="宋体"/>
      <charset val="134"/>
    </font>
    <font>
      <sz val="11"/>
      <color indexed="8"/>
      <name val="Calibri"/>
      <charset val="134"/>
    </font>
    <font>
      <sz val="14"/>
      <color indexed="8"/>
      <name val="黑体"/>
      <charset val="134"/>
    </font>
    <font>
      <sz val="12"/>
      <color indexed="8"/>
      <name val="Calibri"/>
      <charset val="134"/>
    </font>
    <font>
      <sz val="9"/>
      <name val="Times New Roman"/>
      <charset val="134"/>
    </font>
    <font>
      <sz val="10"/>
      <name val="Helv"/>
      <charset val="134"/>
    </font>
    <font>
      <sz val="16"/>
      <name val="宋体"/>
      <charset val="134"/>
    </font>
    <font>
      <b/>
      <sz val="14"/>
      <name val="黑体"/>
      <charset val="134"/>
    </font>
    <font>
      <sz val="10"/>
      <color indexed="8"/>
      <name val="宋体"/>
      <charset val="134"/>
    </font>
    <font>
      <sz val="10"/>
      <color indexed="8"/>
      <name val="Calibri"/>
      <charset val="134"/>
    </font>
    <font>
      <b/>
      <sz val="11"/>
      <name val="宋体"/>
      <charset val="134"/>
    </font>
    <font>
      <sz val="6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3" borderId="15" applyNumberFormat="0" applyFon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1" fillId="0" borderId="16" applyNumberFormat="0" applyFill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4" borderId="18" applyNumberFormat="0" applyAlignment="0" applyProtection="0">
      <alignment vertical="center"/>
    </xf>
    <xf numFmtId="0" fontId="44" fillId="5" borderId="19" applyNumberFormat="0" applyAlignment="0" applyProtection="0">
      <alignment vertical="center"/>
    </xf>
    <xf numFmtId="0" fontId="45" fillId="5" borderId="18" applyNumberFormat="0" applyAlignment="0" applyProtection="0">
      <alignment vertical="center"/>
    </xf>
    <xf numFmtId="0" fontId="46" fillId="6" borderId="20" applyNumberFormat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8" fillId="0" borderId="22" applyNumberFormat="0" applyFill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53" fillId="11" borderId="0" applyNumberFormat="0" applyBorder="0" applyAlignment="0" applyProtection="0">
      <alignment vertical="center"/>
    </xf>
    <xf numFmtId="0" fontId="53" fillId="12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3" fillId="16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3" fillId="20" borderId="0" applyNumberFormat="0" applyBorder="0" applyAlignment="0" applyProtection="0">
      <alignment vertical="center"/>
    </xf>
    <xf numFmtId="0" fontId="52" fillId="21" borderId="0" applyNumberFormat="0" applyBorder="0" applyAlignment="0" applyProtection="0">
      <alignment vertical="center"/>
    </xf>
    <xf numFmtId="0" fontId="52" fillId="22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52" fillId="25" borderId="0" applyNumberFormat="0" applyBorder="0" applyAlignment="0" applyProtection="0">
      <alignment vertical="center"/>
    </xf>
    <xf numFmtId="0" fontId="52" fillId="26" borderId="0" applyNumberFormat="0" applyBorder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0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 applyFill="0">
      <alignment vertical="center"/>
    </xf>
    <xf numFmtId="0" fontId="11" fillId="0" borderId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</cellStyleXfs>
  <cellXfs count="252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49" fontId="1" fillId="0" borderId="0" xfId="0" applyNumberFormat="1" applyFont="1" applyFill="1" applyBorder="1" applyAlignment="1"/>
    <xf numFmtId="49" fontId="2" fillId="0" borderId="0" xfId="0" applyNumberFormat="1" applyFont="1" applyFill="1" applyBorder="1" applyAlignment="1">
      <alignment horizontal="right"/>
    </xf>
    <xf numFmtId="0" fontId="3" fillId="0" borderId="1" xfId="54" applyFont="1" applyFill="1" applyBorder="1" applyAlignment="1">
      <alignment horizontal="center" vertical="center" wrapText="1"/>
    </xf>
    <xf numFmtId="49" fontId="3" fillId="0" borderId="1" xfId="54" applyNumberFormat="1" applyFont="1" applyFill="1" applyBorder="1" applyAlignment="1">
      <alignment horizontal="center" vertical="center" wrapText="1"/>
    </xf>
    <xf numFmtId="0" fontId="4" fillId="0" borderId="1" xfId="54" applyFont="1" applyFill="1" applyBorder="1" applyAlignment="1">
      <alignment horizontal="center" vertical="center" wrapText="1"/>
    </xf>
    <xf numFmtId="49" fontId="4" fillId="0" borderId="1" xfId="54" applyNumberFormat="1" applyFont="1" applyFill="1" applyBorder="1" applyAlignment="1">
      <alignment horizontal="center" vertical="center" wrapText="1"/>
    </xf>
    <xf numFmtId="0" fontId="4" fillId="0" borderId="2" xfId="54" applyFont="1" applyFill="1" applyBorder="1" applyAlignment="1">
      <alignment horizontal="center" vertical="center" wrapText="1"/>
    </xf>
    <xf numFmtId="0" fontId="4" fillId="0" borderId="3" xfId="54" applyFont="1" applyFill="1" applyBorder="1" applyAlignment="1">
      <alignment horizontal="center" vertical="center" wrapText="1"/>
    </xf>
    <xf numFmtId="0" fontId="5" fillId="0" borderId="2" xfId="54" applyFont="1" applyFill="1" applyBorder="1" applyAlignment="1">
      <alignment horizontal="center" vertical="center" wrapText="1"/>
    </xf>
    <xf numFmtId="49" fontId="4" fillId="0" borderId="4" xfId="54" applyNumberFormat="1" applyFont="1" applyFill="1" applyBorder="1" applyAlignment="1">
      <alignment horizontal="center" vertical="center" wrapText="1"/>
    </xf>
    <xf numFmtId="0" fontId="4" fillId="0" borderId="4" xfId="54" applyFont="1" applyFill="1" applyBorder="1" applyAlignment="1">
      <alignment horizontal="center" vertical="center" wrapText="1"/>
    </xf>
    <xf numFmtId="14" fontId="4" fillId="0" borderId="2" xfId="54" applyNumberFormat="1" applyFont="1" applyFill="1" applyBorder="1" applyAlignment="1">
      <alignment horizontal="center" vertical="center" wrapText="1"/>
    </xf>
    <xf numFmtId="14" fontId="4" fillId="0" borderId="1" xfId="54" applyNumberFormat="1" applyFont="1" applyFill="1" applyBorder="1" applyAlignment="1">
      <alignment horizontal="center" vertical="center" wrapText="1"/>
    </xf>
    <xf numFmtId="0" fontId="5" fillId="0" borderId="1" xfId="54" applyFont="1" applyFill="1" applyBorder="1" applyAlignment="1">
      <alignment horizontal="center" vertical="center" wrapText="1"/>
    </xf>
    <xf numFmtId="0" fontId="4" fillId="0" borderId="1" xfId="54" applyFont="1" applyFill="1" applyBorder="1" applyAlignment="1">
      <alignment horizontal="left" vertical="center" wrapText="1"/>
    </xf>
    <xf numFmtId="49" fontId="4" fillId="0" borderId="1" xfId="54" applyNumberFormat="1" applyFont="1" applyFill="1" applyBorder="1" applyAlignment="1">
      <alignment horizontal="left" vertical="center" wrapText="1"/>
    </xf>
    <xf numFmtId="49" fontId="5" fillId="0" borderId="1" xfId="54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1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/>
    <xf numFmtId="0" fontId="8" fillId="0" borderId="0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right"/>
    </xf>
    <xf numFmtId="0" fontId="9" fillId="0" borderId="1" xfId="0" applyFont="1" applyFill="1" applyBorder="1" applyAlignment="1"/>
    <xf numFmtId="0" fontId="11" fillId="0" borderId="1" xfId="0" applyFont="1" applyFill="1" applyBorder="1" applyAlignment="1">
      <alignment horizontal="left" vertical="top" wrapText="1"/>
    </xf>
    <xf numFmtId="0" fontId="9" fillId="0" borderId="1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/>
    <xf numFmtId="0" fontId="15" fillId="0" borderId="0" xfId="0" applyFont="1" applyFill="1" applyBorder="1" applyAlignment="1">
      <alignment vertical="center" wrapText="1"/>
    </xf>
    <xf numFmtId="0" fontId="15" fillId="0" borderId="0" xfId="0" applyFont="1" applyFill="1" applyBorder="1" applyAlignment="1"/>
    <xf numFmtId="0" fontId="16" fillId="0" borderId="0" xfId="0" applyFont="1" applyFill="1" applyBorder="1" applyAlignment="1"/>
    <xf numFmtId="0" fontId="17" fillId="0" borderId="0" xfId="0" applyFont="1" applyFill="1" applyBorder="1" applyAlignment="1"/>
    <xf numFmtId="0" fontId="18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/>
    </xf>
    <xf numFmtId="0" fontId="17" fillId="0" borderId="0" xfId="0" applyFont="1" applyFill="1" applyBorder="1" applyAlignment="1">
      <alignment horizontal="right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/>
    <xf numFmtId="0" fontId="15" fillId="0" borderId="1" xfId="0" applyFont="1" applyFill="1" applyBorder="1" applyAlignment="1">
      <alignment shrinkToFit="1"/>
    </xf>
    <xf numFmtId="0" fontId="15" fillId="0" borderId="1" xfId="0" applyFont="1" applyFill="1" applyBorder="1" applyAlignment="1">
      <alignment horizontal="center" vertical="center" shrinkToFit="1"/>
    </xf>
    <xf numFmtId="0" fontId="15" fillId="0" borderId="1" xfId="52" applyFont="1" applyFill="1" applyBorder="1" applyAlignment="1">
      <alignment horizontal="center" vertical="center"/>
    </xf>
    <xf numFmtId="0" fontId="15" fillId="0" borderId="1" xfId="52" applyFont="1" applyFill="1" applyBorder="1" applyAlignment="1">
      <alignment horizontal="center" vertical="center" wrapText="1"/>
    </xf>
    <xf numFmtId="0" fontId="19" fillId="0" borderId="1" xfId="57" applyFont="1" applyFill="1" applyBorder="1" applyAlignment="1">
      <alignment horizontal="center" vertical="center" wrapText="1"/>
    </xf>
    <xf numFmtId="0" fontId="15" fillId="0" borderId="1" xfId="52" applyFont="1" applyFill="1" applyBorder="1" applyAlignment="1">
      <alignment horizontal="center" vertical="center" shrinkToFit="1"/>
    </xf>
    <xf numFmtId="0" fontId="20" fillId="0" borderId="0" xfId="0" applyFont="1" applyFill="1" applyBorder="1" applyAlignment="1"/>
    <xf numFmtId="41" fontId="21" fillId="0" borderId="0" xfId="2" applyNumberFormat="1" applyFont="1" applyFill="1" applyBorder="1" applyAlignment="1">
      <alignment vertical="center"/>
    </xf>
    <xf numFmtId="41" fontId="21" fillId="0" borderId="0" xfId="2" applyNumberFormat="1" applyFont="1" applyFill="1" applyAlignment="1">
      <alignment vertical="center"/>
    </xf>
    <xf numFmtId="41" fontId="21" fillId="0" borderId="0" xfId="2" applyNumberFormat="1" applyFont="1" applyFill="1" applyAlignment="1">
      <alignment horizontal="center" vertical="center"/>
    </xf>
    <xf numFmtId="41" fontId="11" fillId="0" borderId="0" xfId="0" applyNumberFormat="1" applyFont="1" applyFill="1" applyBorder="1" applyAlignment="1">
      <alignment vertical="center"/>
    </xf>
    <xf numFmtId="177" fontId="3" fillId="0" borderId="0" xfId="2" applyNumberFormat="1" applyFont="1" applyFill="1" applyAlignment="1">
      <alignment horizontal="center" vertical="center" wrapText="1"/>
    </xf>
    <xf numFmtId="41" fontId="22" fillId="0" borderId="5" xfId="2" applyNumberFormat="1" applyFont="1" applyFill="1" applyBorder="1" applyAlignment="1">
      <alignment horizontal="left" vertical="center"/>
    </xf>
    <xf numFmtId="41" fontId="21" fillId="0" borderId="5" xfId="2" applyNumberFormat="1" applyFont="1" applyFill="1" applyBorder="1" applyAlignment="1">
      <alignment horizontal="left" vertical="center"/>
    </xf>
    <xf numFmtId="41" fontId="21" fillId="0" borderId="5" xfId="2" applyNumberFormat="1" applyFont="1" applyFill="1" applyBorder="1" applyAlignment="1">
      <alignment horizontal="center" vertical="center"/>
    </xf>
    <xf numFmtId="41" fontId="21" fillId="0" borderId="1" xfId="2" applyNumberFormat="1" applyFont="1" applyFill="1" applyBorder="1" applyAlignment="1">
      <alignment horizontal="center" vertical="center" wrapText="1"/>
    </xf>
    <xf numFmtId="41" fontId="11" fillId="0" borderId="1" xfId="0" applyNumberFormat="1" applyFont="1" applyFill="1" applyBorder="1" applyAlignment="1">
      <alignment horizontal="center" vertical="center" wrapText="1"/>
    </xf>
    <xf numFmtId="41" fontId="11" fillId="0" borderId="6" xfId="2" applyNumberFormat="1" applyFont="1" applyFill="1" applyBorder="1" applyAlignment="1">
      <alignment horizontal="center" vertical="center" wrapText="1"/>
    </xf>
    <xf numFmtId="41" fontId="22" fillId="0" borderId="6" xfId="2" applyNumberFormat="1" applyFont="1" applyFill="1" applyBorder="1" applyAlignment="1">
      <alignment horizontal="center" vertical="center" wrapText="1"/>
    </xf>
    <xf numFmtId="41" fontId="22" fillId="0" borderId="7" xfId="0" applyNumberFormat="1" applyFont="1" applyFill="1" applyBorder="1" applyAlignment="1">
      <alignment horizontal="center" vertical="center" wrapText="1"/>
    </xf>
    <xf numFmtId="41" fontId="21" fillId="0" borderId="4" xfId="2" applyNumberFormat="1" applyFont="1" applyFill="1" applyBorder="1" applyAlignment="1">
      <alignment horizontal="center" vertical="center" wrapText="1"/>
    </xf>
    <xf numFmtId="41" fontId="22" fillId="0" borderId="6" xfId="0" applyNumberFormat="1" applyFont="1" applyFill="1" applyBorder="1" applyAlignment="1">
      <alignment horizontal="center" vertical="center" wrapText="1"/>
    </xf>
    <xf numFmtId="41" fontId="11" fillId="0" borderId="8" xfId="2" applyNumberFormat="1" applyFont="1" applyFill="1" applyBorder="1" applyAlignment="1">
      <alignment horizontal="center" vertical="center" wrapText="1"/>
    </xf>
    <xf numFmtId="41" fontId="22" fillId="0" borderId="8" xfId="2" applyNumberFormat="1" applyFont="1" applyFill="1" applyBorder="1" applyAlignment="1">
      <alignment horizontal="center" vertical="center" wrapText="1"/>
    </xf>
    <xf numFmtId="41" fontId="22" fillId="0" borderId="8" xfId="0" applyNumberFormat="1" applyFont="1" applyFill="1" applyBorder="1" applyAlignment="1">
      <alignment horizontal="center" vertical="center" wrapText="1"/>
    </xf>
    <xf numFmtId="41" fontId="22" fillId="0" borderId="1" xfId="0" applyNumberFormat="1" applyFont="1" applyFill="1" applyBorder="1" applyAlignment="1">
      <alignment horizontal="center" vertical="center" wrapText="1"/>
    </xf>
    <xf numFmtId="41" fontId="11" fillId="0" borderId="6" xfId="0" applyNumberFormat="1" applyFont="1" applyFill="1" applyBorder="1" applyAlignment="1">
      <alignment horizontal="center" vertical="center"/>
    </xf>
    <xf numFmtId="41" fontId="11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 applyProtection="1">
      <alignment horizontal="left" vertical="center" wrapText="1"/>
    </xf>
    <xf numFmtId="0" fontId="11" fillId="0" borderId="0" xfId="0" applyFont="1" applyFill="1" applyBorder="1" applyAlignment="1">
      <alignment vertical="center"/>
    </xf>
    <xf numFmtId="41" fontId="20" fillId="0" borderId="0" xfId="0" applyNumberFormat="1" applyFont="1" applyFill="1" applyBorder="1" applyAlignment="1">
      <alignment horizontal="right" vertical="top" wrapText="1"/>
    </xf>
    <xf numFmtId="41" fontId="3" fillId="0" borderId="0" xfId="2" applyNumberFormat="1" applyFont="1" applyFill="1" applyAlignment="1">
      <alignment vertical="center"/>
    </xf>
    <xf numFmtId="41" fontId="3" fillId="0" borderId="0" xfId="2" applyNumberFormat="1" applyFont="1" applyFill="1" applyBorder="1" applyAlignment="1">
      <alignment vertical="center"/>
    </xf>
    <xf numFmtId="41" fontId="21" fillId="0" borderId="0" xfId="2" applyNumberFormat="1" applyFont="1" applyFill="1" applyBorder="1" applyAlignment="1">
      <alignment horizontal="center" vertical="center"/>
    </xf>
    <xf numFmtId="41" fontId="22" fillId="0" borderId="5" xfId="2" applyNumberFormat="1" applyFont="1" applyFill="1" applyBorder="1" applyAlignment="1" applyProtection="1">
      <alignment horizontal="right" vertical="center"/>
    </xf>
    <xf numFmtId="41" fontId="20" fillId="0" borderId="0" xfId="0" applyNumberFormat="1" applyFont="1" applyFill="1" applyBorder="1" applyAlignment="1">
      <alignment vertical="center"/>
    </xf>
    <xf numFmtId="0" fontId="11" fillId="0" borderId="0" xfId="0" applyFont="1" applyFill="1" applyBorder="1" applyAlignment="1">
      <alignment horizontal="left" vertical="center"/>
    </xf>
    <xf numFmtId="0" fontId="11" fillId="0" borderId="6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/>
    </xf>
    <xf numFmtId="0" fontId="11" fillId="0" borderId="1" xfId="0" applyFont="1" applyFill="1" applyBorder="1" applyAlignment="1">
      <alignment horizontal="centerContinuous" vertical="center"/>
    </xf>
    <xf numFmtId="0" fontId="11" fillId="0" borderId="9" xfId="0" applyFont="1" applyFill="1" applyBorder="1" applyAlignment="1">
      <alignment horizontal="center" vertical="center" wrapText="1"/>
    </xf>
    <xf numFmtId="0" fontId="11" fillId="0" borderId="6" xfId="0" applyNumberFormat="1" applyFont="1" applyFill="1" applyBorder="1" applyAlignment="1" applyProtection="1">
      <alignment horizontal="center" vertical="center"/>
    </xf>
    <xf numFmtId="0" fontId="11" fillId="0" borderId="8" xfId="0" applyFont="1" applyFill="1" applyBorder="1" applyAlignment="1">
      <alignment horizontal="center" vertical="center" wrapText="1"/>
    </xf>
    <xf numFmtId="0" fontId="11" fillId="0" borderId="8" xfId="0" applyNumberFormat="1" applyFont="1" applyFill="1" applyBorder="1" applyAlignment="1" applyProtection="1">
      <alignment horizontal="center" vertical="center"/>
    </xf>
    <xf numFmtId="0" fontId="11" fillId="0" borderId="1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 applyProtection="1">
      <alignment horizontal="center" vertical="center" wrapText="1"/>
    </xf>
    <xf numFmtId="4" fontId="11" fillId="0" borderId="1" xfId="0" applyNumberFormat="1" applyFont="1" applyFill="1" applyBorder="1" applyAlignment="1" applyProtection="1">
      <alignment horizontal="right" vertical="center"/>
    </xf>
    <xf numFmtId="0" fontId="22" fillId="0" borderId="1" xfId="0" applyNumberFormat="1" applyFont="1" applyFill="1" applyBorder="1" applyAlignment="1">
      <alignment horizontal="center" vertical="center"/>
    </xf>
    <xf numFmtId="41" fontId="11" fillId="0" borderId="1" xfId="54" applyNumberFormat="1" applyFont="1" applyFill="1" applyBorder="1" applyAlignment="1">
      <alignment horizontal="center" vertical="center" wrapText="1"/>
    </xf>
    <xf numFmtId="4" fontId="11" fillId="0" borderId="1" xfId="0" applyNumberFormat="1" applyFont="1" applyFill="1" applyBorder="1" applyAlignment="1" applyProtection="1">
      <alignment horizontal="right" vertical="center" wrapText="1"/>
    </xf>
    <xf numFmtId="0" fontId="20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horizontal="right" vertical="center"/>
    </xf>
    <xf numFmtId="0" fontId="23" fillId="0" borderId="0" xfId="0" applyFont="1" applyFill="1" applyBorder="1" applyAlignment="1" applyProtection="1"/>
    <xf numFmtId="0" fontId="24" fillId="0" borderId="0" xfId="0" applyFont="1" applyFill="1" applyBorder="1" applyAlignment="1" applyProtection="1">
      <alignment horizontal="right"/>
    </xf>
    <xf numFmtId="0" fontId="8" fillId="0" borderId="0" xfId="0" applyFont="1" applyFill="1" applyBorder="1" applyAlignment="1" applyProtection="1">
      <alignment horizontal="center" vertical="center"/>
    </xf>
    <xf numFmtId="0" fontId="8" fillId="0" borderId="0" xfId="0" applyFont="1" applyFill="1" applyBorder="1" applyAlignment="1" applyProtection="1"/>
    <xf numFmtId="0" fontId="6" fillId="0" borderId="0" xfId="0" applyFont="1" applyFill="1" applyBorder="1" applyAlignment="1" applyProtection="1">
      <alignment vertical="center"/>
    </xf>
    <xf numFmtId="0" fontId="25" fillId="0" borderId="0" xfId="0" applyFont="1" applyFill="1" applyBorder="1" applyAlignment="1" applyProtection="1"/>
    <xf numFmtId="0" fontId="6" fillId="0" borderId="0" xfId="0" applyFont="1" applyFill="1" applyBorder="1" applyAlignment="1" applyProtection="1">
      <alignment horizontal="right" vertical="center"/>
    </xf>
    <xf numFmtId="0" fontId="6" fillId="0" borderId="10" xfId="0" applyFont="1" applyFill="1" applyBorder="1" applyAlignment="1" applyProtection="1">
      <alignment horizontal="center" vertical="center"/>
    </xf>
    <xf numFmtId="0" fontId="6" fillId="0" borderId="10" xfId="0" applyFont="1" applyFill="1" applyBorder="1" applyAlignment="1" applyProtection="1">
      <alignment horizontal="center" vertical="center" wrapText="1"/>
    </xf>
    <xf numFmtId="49" fontId="6" fillId="0" borderId="11" xfId="0" applyNumberFormat="1" applyFont="1" applyFill="1" applyBorder="1" applyAlignment="1" applyProtection="1">
      <alignment horizontal="center" vertical="center" wrapText="1"/>
    </xf>
    <xf numFmtId="37" fontId="6" fillId="0" borderId="11" xfId="0" applyNumberFormat="1" applyFont="1" applyFill="1" applyBorder="1" applyAlignment="1" applyProtection="1">
      <alignment horizontal="center" vertical="center" wrapText="1"/>
    </xf>
    <xf numFmtId="37" fontId="6" fillId="0" borderId="12" xfId="0" applyNumberFormat="1" applyFont="1" applyFill="1" applyBorder="1" applyAlignment="1" applyProtection="1">
      <alignment horizontal="center" vertical="center" wrapText="1"/>
    </xf>
    <xf numFmtId="49" fontId="6" fillId="0" borderId="13" xfId="0" applyNumberFormat="1" applyFont="1" applyFill="1" applyBorder="1" applyAlignment="1" applyProtection="1">
      <alignment horizontal="left" vertical="center" wrapText="1"/>
    </xf>
    <xf numFmtId="4" fontId="6" fillId="0" borderId="10" xfId="0" applyNumberFormat="1" applyFont="1" applyFill="1" applyBorder="1" applyAlignment="1" applyProtection="1">
      <alignment horizontal="right" vertical="center" wrapText="1"/>
    </xf>
    <xf numFmtId="4" fontId="6" fillId="0" borderId="13" xfId="0" applyNumberFormat="1" applyFont="1" applyFill="1" applyBorder="1" applyAlignment="1" applyProtection="1">
      <alignment horizontal="right" vertical="center" wrapText="1"/>
    </xf>
    <xf numFmtId="0" fontId="24" fillId="0" borderId="0" xfId="0" applyFont="1" applyFill="1" applyBorder="1" applyAlignment="1" applyProtection="1"/>
    <xf numFmtId="177" fontId="26" fillId="0" borderId="0" xfId="2" applyNumberFormat="1" applyFont="1" applyFill="1" applyAlignment="1">
      <alignment vertical="center" wrapText="1"/>
    </xf>
    <xf numFmtId="177" fontId="15" fillId="0" borderId="0" xfId="2" applyNumberFormat="1" applyFont="1" applyFill="1" applyAlignment="1">
      <alignment horizontal="center" vertical="center" wrapText="1"/>
    </xf>
    <xf numFmtId="0" fontId="15" fillId="0" borderId="0" xfId="0" applyFont="1" applyFill="1" applyBorder="1" applyAlignment="1">
      <alignment wrapText="1"/>
    </xf>
    <xf numFmtId="0" fontId="27" fillId="0" borderId="0" xfId="0" applyFont="1" applyFill="1" applyBorder="1" applyAlignment="1"/>
    <xf numFmtId="0" fontId="27" fillId="0" borderId="0" xfId="0" applyFont="1" applyFill="1" applyBorder="1" applyAlignment="1">
      <alignment horizontal="center" vertical="center"/>
    </xf>
    <xf numFmtId="0" fontId="15" fillId="0" borderId="1" xfId="0" applyNumberFormat="1" applyFont="1" applyFill="1" applyBorder="1" applyAlignment="1" applyProtection="1">
      <alignment horizontal="center" vertical="center" wrapText="1"/>
    </xf>
    <xf numFmtId="0" fontId="15" fillId="0" borderId="6" xfId="0" applyFont="1" applyFill="1" applyBorder="1" applyAlignment="1">
      <alignment horizontal="center" vertical="center" wrapText="1"/>
    </xf>
    <xf numFmtId="49" fontId="15" fillId="0" borderId="1" xfId="2" applyNumberFormat="1" applyFont="1" applyFill="1" applyBorder="1" applyAlignment="1">
      <alignment horizontal="center" vertical="center" wrapText="1"/>
    </xf>
    <xf numFmtId="49" fontId="15" fillId="0" borderId="1" xfId="2" applyNumberFormat="1" applyFont="1" applyFill="1" applyBorder="1" applyAlignment="1" applyProtection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5" fillId="0" borderId="9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 applyProtection="1">
      <alignment horizontal="center" vertical="center" wrapText="1"/>
    </xf>
    <xf numFmtId="0" fontId="15" fillId="0" borderId="8" xfId="0" applyFont="1" applyFill="1" applyBorder="1" applyAlignment="1">
      <alignment horizontal="center" vertical="center" wrapText="1"/>
    </xf>
    <xf numFmtId="49" fontId="15" fillId="0" borderId="2" xfId="0" applyNumberFormat="1" applyFont="1" applyFill="1" applyBorder="1" applyAlignment="1" applyProtection="1">
      <alignment horizontal="left" vertical="center" wrapText="1"/>
    </xf>
    <xf numFmtId="0" fontId="15" fillId="0" borderId="1" xfId="0" applyFont="1" applyFill="1" applyBorder="1" applyAlignment="1">
      <alignment horizontal="left" vertical="center" wrapText="1"/>
    </xf>
    <xf numFmtId="49" fontId="15" fillId="0" borderId="4" xfId="0" applyNumberFormat="1" applyFont="1" applyFill="1" applyBorder="1" applyAlignment="1" applyProtection="1">
      <alignment horizontal="left" vertical="center" wrapText="1"/>
    </xf>
    <xf numFmtId="178" fontId="15" fillId="0" borderId="1" xfId="0" applyNumberFormat="1" applyFont="1" applyFill="1" applyBorder="1" applyAlignment="1" applyProtection="1">
      <alignment horizontal="center" vertical="center" shrinkToFit="1"/>
    </xf>
    <xf numFmtId="178" fontId="15" fillId="0" borderId="1" xfId="0" applyNumberFormat="1" applyFont="1" applyFill="1" applyBorder="1" applyAlignment="1">
      <alignment horizontal="center" vertical="center" shrinkToFit="1"/>
    </xf>
    <xf numFmtId="49" fontId="15" fillId="0" borderId="1" xfId="0" applyNumberFormat="1" applyFont="1" applyFill="1" applyBorder="1" applyAlignment="1" applyProtection="1">
      <alignment horizontal="center" vertical="center" wrapText="1"/>
    </xf>
    <xf numFmtId="49" fontId="15" fillId="0" borderId="7" xfId="0" applyNumberFormat="1" applyFont="1" applyFill="1" applyBorder="1" applyAlignment="1" applyProtection="1">
      <alignment horizontal="left" vertical="center" wrapText="1"/>
    </xf>
    <xf numFmtId="178" fontId="15" fillId="0" borderId="6" xfId="0" applyNumberFormat="1" applyFont="1" applyFill="1" applyBorder="1" applyAlignment="1">
      <alignment horizontal="center" vertical="center" shrinkToFit="1"/>
    </xf>
    <xf numFmtId="49" fontId="15" fillId="0" borderId="1" xfId="0" applyNumberFormat="1" applyFont="1" applyFill="1" applyBorder="1" applyAlignment="1" applyProtection="1">
      <alignment horizontal="left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178" fontId="15" fillId="0" borderId="1" xfId="0" applyNumberFormat="1" applyFont="1" applyFill="1" applyBorder="1" applyAlignment="1">
      <alignment horizontal="center" shrinkToFit="1"/>
    </xf>
    <xf numFmtId="0" fontId="15" fillId="0" borderId="1" xfId="55" applyFont="1" applyFill="1" applyBorder="1" applyAlignment="1">
      <alignment horizontal="center" vertical="center" wrapText="1"/>
    </xf>
    <xf numFmtId="0" fontId="15" fillId="0" borderId="1" xfId="56" applyFont="1" applyFill="1" applyBorder="1" applyAlignment="1">
      <alignment horizontal="center" vertical="center" wrapText="1"/>
    </xf>
    <xf numFmtId="0" fontId="15" fillId="0" borderId="1" xfId="49" applyFont="1" applyFill="1" applyBorder="1" applyAlignment="1">
      <alignment horizontal="center" vertical="center" wrapText="1"/>
    </xf>
    <xf numFmtId="0" fontId="3" fillId="0" borderId="0" xfId="0" applyFont="1" applyFill="1" applyBorder="1" applyAlignment="1"/>
    <xf numFmtId="178" fontId="15" fillId="0" borderId="6" xfId="0" applyNumberFormat="1" applyFont="1" applyFill="1" applyBorder="1" applyAlignment="1">
      <alignment horizontal="center" shrinkToFit="1"/>
    </xf>
    <xf numFmtId="178" fontId="15" fillId="0" borderId="1" xfId="50" applyNumberFormat="1" applyFont="1" applyFill="1" applyBorder="1" applyAlignment="1">
      <alignment horizontal="center" vertical="center" shrinkToFit="1"/>
    </xf>
    <xf numFmtId="0" fontId="20" fillId="0" borderId="0" xfId="0" applyFont="1" applyFill="1" applyBorder="1" applyAlignment="1">
      <alignment horizontal="right"/>
    </xf>
    <xf numFmtId="0" fontId="15" fillId="0" borderId="4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vertical="center" wrapText="1"/>
    </xf>
    <xf numFmtId="0" fontId="11" fillId="0" borderId="0" xfId="0" applyFont="1" applyFill="1" applyBorder="1" applyAlignment="1">
      <alignment horizontal="center" vertical="center"/>
    </xf>
    <xf numFmtId="0" fontId="28" fillId="0" borderId="0" xfId="0" applyFont="1" applyFill="1" applyBorder="1" applyAlignment="1">
      <alignment horizontal="left" vertical="center"/>
    </xf>
    <xf numFmtId="0" fontId="29" fillId="0" borderId="0" xfId="0" applyFont="1" applyFill="1" applyBorder="1" applyAlignment="1">
      <alignment horizontal="right" vertical="center"/>
    </xf>
    <xf numFmtId="49" fontId="11" fillId="0" borderId="0" xfId="0" applyNumberFormat="1" applyFont="1" applyFill="1" applyBorder="1" applyAlignment="1">
      <alignment horizontal="left" vertical="center"/>
    </xf>
    <xf numFmtId="0" fontId="11" fillId="0" borderId="7" xfId="0" applyFont="1" applyFill="1" applyBorder="1" applyAlignment="1">
      <alignment horizontal="center" vertical="center" wrapText="1"/>
    </xf>
    <xf numFmtId="0" fontId="11" fillId="0" borderId="14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22" fillId="0" borderId="2" xfId="0" applyFont="1" applyFill="1" applyBorder="1" applyAlignment="1">
      <alignment horizontal="center" vertical="center" wrapText="1"/>
    </xf>
    <xf numFmtId="0" fontId="22" fillId="0" borderId="4" xfId="0" applyFont="1" applyFill="1" applyBorder="1" applyAlignment="1">
      <alignment horizontal="center" vertical="center" wrapText="1"/>
    </xf>
    <xf numFmtId="178" fontId="11" fillId="0" borderId="1" xfId="0" applyNumberFormat="1" applyFont="1" applyFill="1" applyBorder="1" applyAlignment="1">
      <alignment horizontal="center" vertical="center"/>
    </xf>
    <xf numFmtId="178" fontId="11" fillId="0" borderId="1" xfId="0" applyNumberFormat="1" applyFont="1" applyFill="1" applyBorder="1" applyAlignment="1">
      <alignment horizontal="center" vertical="center" shrinkToFit="1"/>
    </xf>
    <xf numFmtId="178" fontId="11" fillId="0" borderId="1" xfId="51" applyNumberFormat="1" applyFont="1" applyFill="1" applyBorder="1" applyAlignment="1" applyProtection="1">
      <alignment horizontal="center" vertical="center"/>
    </xf>
    <xf numFmtId="178" fontId="11" fillId="0" borderId="1" xfId="51" applyNumberFormat="1" applyFont="1" applyFill="1" applyBorder="1" applyAlignment="1" applyProtection="1">
      <alignment horizontal="right" vertical="center"/>
    </xf>
    <xf numFmtId="179" fontId="11" fillId="0" borderId="0" xfId="0" applyNumberFormat="1" applyFont="1" applyFill="1" applyBorder="1" applyAlignment="1">
      <alignment horizontal="center" vertical="center"/>
    </xf>
    <xf numFmtId="179" fontId="11" fillId="0" borderId="0" xfId="0" applyNumberFormat="1" applyFont="1" applyFill="1" applyBorder="1" applyAlignment="1">
      <alignment vertical="center"/>
    </xf>
    <xf numFmtId="178" fontId="11" fillId="0" borderId="1" xfId="0" applyNumberFormat="1" applyFont="1" applyFill="1" applyBorder="1" applyAlignment="1">
      <alignment vertical="center"/>
    </xf>
    <xf numFmtId="178" fontId="11" fillId="0" borderId="1" xfId="58" applyNumberFormat="1" applyFont="1" applyFill="1" applyBorder="1" applyAlignment="1">
      <alignment vertical="center" wrapText="1"/>
    </xf>
    <xf numFmtId="0" fontId="20" fillId="0" borderId="0" xfId="0" applyFont="1" applyFill="1" applyBorder="1" applyAlignment="1">
      <alignment horizontal="right" vertical="center"/>
    </xf>
    <xf numFmtId="0" fontId="20" fillId="0" borderId="0" xfId="0" applyFont="1" applyFill="1" applyAlignment="1">
      <alignment horizontal="right" vertical="center"/>
    </xf>
    <xf numFmtId="41" fontId="11" fillId="0" borderId="0" xfId="2" applyNumberFormat="1" applyFont="1" applyFill="1" applyBorder="1" applyAlignment="1">
      <alignment horizontal="right" vertical="center"/>
    </xf>
    <xf numFmtId="41" fontId="11" fillId="0" borderId="0" xfId="2" applyNumberFormat="1" applyFont="1" applyFill="1" applyAlignment="1">
      <alignment horizontal="right" vertical="center"/>
    </xf>
    <xf numFmtId="41" fontId="26" fillId="0" borderId="1" xfId="2" applyNumberFormat="1" applyFont="1" applyFill="1" applyBorder="1" applyAlignment="1">
      <alignment horizontal="center" vertical="center" wrapText="1"/>
    </xf>
    <xf numFmtId="0" fontId="11" fillId="0" borderId="1" xfId="51" applyNumberFormat="1" applyFont="1" applyFill="1" applyBorder="1" applyAlignment="1" applyProtection="1">
      <alignment horizontal="center" vertical="center" wrapText="1"/>
    </xf>
    <xf numFmtId="180" fontId="11" fillId="0" borderId="1" xfId="51" applyNumberFormat="1" applyFont="1" applyFill="1" applyBorder="1" applyAlignment="1" applyProtection="1">
      <alignment horizontal="center" vertical="center" wrapText="1"/>
    </xf>
    <xf numFmtId="41" fontId="11" fillId="0" borderId="1" xfId="51" applyNumberFormat="1" applyFont="1" applyFill="1" applyBorder="1" applyAlignment="1">
      <alignment horizontal="center" vertical="center" wrapText="1"/>
    </xf>
    <xf numFmtId="0" fontId="11" fillId="0" borderId="1" xfId="51" applyFont="1" applyFill="1" applyBorder="1" applyAlignment="1">
      <alignment horizontal="center" vertical="center" wrapText="1"/>
    </xf>
    <xf numFmtId="49" fontId="11" fillId="0" borderId="1" xfId="51" applyNumberFormat="1" applyFont="1" applyFill="1" applyBorder="1" applyAlignment="1" applyProtection="1">
      <alignment horizontal="center" vertical="center" wrapText="1"/>
    </xf>
    <xf numFmtId="49" fontId="11" fillId="0" borderId="1" xfId="51" applyNumberFormat="1" applyFont="1" applyFill="1" applyBorder="1" applyAlignment="1" applyProtection="1">
      <alignment vertical="center" wrapText="1"/>
    </xf>
    <xf numFmtId="49" fontId="11" fillId="0" borderId="1" xfId="51" applyNumberFormat="1" applyFont="1" applyFill="1" applyBorder="1" applyAlignment="1" applyProtection="1">
      <alignment horizontal="left" vertical="center" shrinkToFit="1"/>
    </xf>
    <xf numFmtId="176" fontId="11" fillId="0" borderId="1" xfId="51" applyNumberFormat="1" applyFont="1" applyFill="1" applyBorder="1" applyAlignment="1" applyProtection="1">
      <alignment horizontal="right" vertical="center" shrinkToFit="1"/>
    </xf>
    <xf numFmtId="0" fontId="22" fillId="0" borderId="1" xfId="53" applyFont="1" applyFill="1" applyBorder="1" applyAlignment="1">
      <alignment horizontal="center" vertical="center" wrapText="1"/>
    </xf>
    <xf numFmtId="0" fontId="22" fillId="0" borderId="1" xfId="53" applyFont="1" applyFill="1" applyBorder="1" applyAlignment="1">
      <alignment horizontal="center" vertical="center" shrinkToFit="1"/>
    </xf>
    <xf numFmtId="176" fontId="11" fillId="0" borderId="1" xfId="53" applyNumberFormat="1" applyFont="1" applyFill="1" applyBorder="1" applyAlignment="1">
      <alignment horizontal="right" vertical="center" shrinkToFit="1"/>
    </xf>
    <xf numFmtId="49" fontId="11" fillId="2" borderId="1" xfId="51" applyNumberFormat="1" applyFont="1" applyFill="1" applyBorder="1" applyAlignment="1" applyProtection="1">
      <alignment vertical="center" wrapText="1"/>
    </xf>
    <xf numFmtId="49" fontId="11" fillId="2" borderId="1" xfId="59" applyNumberFormat="1" applyFont="1" applyFill="1" applyBorder="1" applyAlignment="1" applyProtection="1">
      <alignment horizontal="center" vertical="center" wrapText="1"/>
      <protection hidden="1"/>
    </xf>
    <xf numFmtId="176" fontId="11" fillId="2" borderId="1" xfId="51" applyNumberFormat="1" applyFont="1" applyFill="1" applyBorder="1" applyAlignment="1" applyProtection="1">
      <alignment horizontal="right" vertical="center" shrinkToFit="1"/>
    </xf>
    <xf numFmtId="176" fontId="11" fillId="2" borderId="1" xfId="53" applyNumberFormat="1" applyFont="1" applyFill="1" applyBorder="1" applyAlignment="1">
      <alignment horizontal="right" vertical="center" shrinkToFit="1"/>
    </xf>
    <xf numFmtId="0" fontId="22" fillId="0" borderId="1" xfId="58" applyNumberFormat="1" applyFont="1" applyFill="1" applyBorder="1" applyAlignment="1">
      <alignment horizontal="center" vertical="center" wrapText="1"/>
    </xf>
    <xf numFmtId="0" fontId="22" fillId="0" borderId="1" xfId="0" applyNumberFormat="1" applyFont="1" applyFill="1" applyBorder="1" applyAlignment="1">
      <alignment horizontal="center" vertical="center" shrinkToFit="1"/>
    </xf>
    <xf numFmtId="176" fontId="11" fillId="0" borderId="1" xfId="0" applyNumberFormat="1" applyFont="1" applyFill="1" applyBorder="1" applyAlignment="1">
      <alignment vertical="center" shrinkToFit="1"/>
    </xf>
    <xf numFmtId="0" fontId="22" fillId="0" borderId="1" xfId="0" applyFont="1" applyFill="1" applyBorder="1" applyAlignment="1">
      <alignment horizontal="center" vertical="center" shrinkToFit="1"/>
    </xf>
    <xf numFmtId="0" fontId="22" fillId="0" borderId="1" xfId="56" applyFont="1" applyFill="1" applyBorder="1" applyAlignment="1">
      <alignment horizontal="center" vertical="center" shrinkToFit="1"/>
    </xf>
    <xf numFmtId="0" fontId="22" fillId="0" borderId="1" xfId="2" applyNumberFormat="1" applyFont="1" applyFill="1" applyBorder="1" applyAlignment="1">
      <alignment horizontal="center" vertical="center" wrapText="1"/>
    </xf>
    <xf numFmtId="49" fontId="11" fillId="0" borderId="1" xfId="2" applyNumberFormat="1" applyFont="1" applyFill="1" applyBorder="1" applyAlignment="1" applyProtection="1">
      <alignment horizontal="center" vertical="center" wrapText="1"/>
    </xf>
    <xf numFmtId="177" fontId="11" fillId="0" borderId="1" xfId="2" applyNumberFormat="1" applyFont="1" applyFill="1" applyBorder="1" applyAlignment="1">
      <alignment horizontal="center" vertical="center" wrapText="1"/>
    </xf>
    <xf numFmtId="176" fontId="11" fillId="0" borderId="1" xfId="51" applyNumberFormat="1" applyFont="1" applyFill="1" applyBorder="1" applyAlignment="1">
      <alignment horizontal="right" vertical="center" shrinkToFit="1"/>
    </xf>
    <xf numFmtId="176" fontId="11" fillId="2" borderId="1" xfId="51" applyNumberFormat="1" applyFont="1" applyFill="1" applyBorder="1" applyAlignment="1">
      <alignment horizontal="right" vertical="center" shrinkToFit="1"/>
    </xf>
    <xf numFmtId="176" fontId="11" fillId="2" borderId="1" xfId="0" applyNumberFormat="1" applyFont="1" applyFill="1" applyBorder="1" applyAlignment="1">
      <alignment vertical="center" shrinkToFit="1"/>
    </xf>
    <xf numFmtId="176" fontId="3" fillId="0" borderId="1" xfId="2" applyNumberFormat="1" applyFont="1" applyFill="1" applyBorder="1" applyAlignment="1">
      <alignment vertical="center" shrinkToFit="1"/>
    </xf>
    <xf numFmtId="176" fontId="22" fillId="0" borderId="1" xfId="53" applyNumberFormat="1" applyFont="1" applyFill="1" applyBorder="1" applyAlignment="1">
      <alignment horizontal="right" vertical="center" shrinkToFit="1"/>
    </xf>
    <xf numFmtId="0" fontId="23" fillId="0" borderId="0" xfId="0" applyFont="1" applyFill="1" applyBorder="1" applyAlignment="1" applyProtection="1">
      <alignment wrapText="1"/>
    </xf>
    <xf numFmtId="0" fontId="30" fillId="0" borderId="0" xfId="0" applyFont="1" applyFill="1" applyBorder="1" applyAlignment="1" applyProtection="1">
      <alignment vertical="center"/>
    </xf>
    <xf numFmtId="0" fontId="31" fillId="0" borderId="0" xfId="0" applyFont="1" applyFill="1" applyBorder="1" applyAlignment="1" applyProtection="1"/>
    <xf numFmtId="0" fontId="30" fillId="0" borderId="1" xfId="0" applyFont="1" applyFill="1" applyBorder="1" applyAlignment="1" applyProtection="1">
      <alignment horizontal="center" vertical="center" wrapText="1"/>
    </xf>
    <xf numFmtId="0" fontId="30" fillId="0" borderId="1" xfId="0" applyFont="1" applyFill="1" applyBorder="1" applyAlignment="1" applyProtection="1">
      <alignment horizontal="center" vertical="center" shrinkToFit="1"/>
    </xf>
    <xf numFmtId="4" fontId="30" fillId="0" borderId="1" xfId="0" applyNumberFormat="1" applyFont="1" applyFill="1" applyBorder="1" applyAlignment="1" applyProtection="1">
      <alignment horizontal="right" vertical="center" shrinkToFit="1"/>
    </xf>
    <xf numFmtId="181" fontId="22" fillId="0" borderId="1" xfId="53" applyNumberFormat="1" applyFont="1" applyFill="1" applyBorder="1" applyAlignment="1">
      <alignment horizontal="right" vertical="center" shrinkToFit="1"/>
    </xf>
    <xf numFmtId="4" fontId="30" fillId="0" borderId="1" xfId="0" applyNumberFormat="1" applyFont="1" applyFill="1" applyBorder="1" applyAlignment="1" applyProtection="1">
      <alignment vertical="center" shrinkToFit="1"/>
    </xf>
    <xf numFmtId="4" fontId="30" fillId="2" borderId="1" xfId="0" applyNumberFormat="1" applyFont="1" applyFill="1" applyBorder="1" applyAlignment="1" applyProtection="1">
      <alignment horizontal="right" vertical="center" shrinkToFit="1"/>
    </xf>
    <xf numFmtId="181" fontId="22" fillId="2" borderId="1" xfId="53" applyNumberFormat="1" applyFont="1" applyFill="1" applyBorder="1" applyAlignment="1">
      <alignment horizontal="right" vertical="center" shrinkToFit="1"/>
    </xf>
    <xf numFmtId="4" fontId="30" fillId="2" borderId="1" xfId="0" applyNumberFormat="1" applyFont="1" applyFill="1" applyBorder="1" applyAlignment="1" applyProtection="1">
      <alignment vertical="center" shrinkToFit="1"/>
    </xf>
    <xf numFmtId="0" fontId="22" fillId="0" borderId="1" xfId="0" applyNumberFormat="1" applyFont="1" applyFill="1" applyBorder="1" applyAlignment="1">
      <alignment horizontal="center" vertical="center" wrapText="1"/>
    </xf>
    <xf numFmtId="181" fontId="22" fillId="0" borderId="1" xfId="0" applyNumberFormat="1" applyFont="1" applyFill="1" applyBorder="1" applyAlignment="1">
      <alignment vertical="center" shrinkToFit="1"/>
    </xf>
    <xf numFmtId="181" fontId="22" fillId="0" borderId="1" xfId="50" applyNumberFormat="1" applyFont="1" applyFill="1" applyBorder="1" applyAlignment="1">
      <alignment horizontal="center" vertical="center" shrinkToFit="1"/>
    </xf>
    <xf numFmtId="0" fontId="31" fillId="0" borderId="1" xfId="0" applyFont="1" applyFill="1" applyBorder="1" applyAlignment="1" applyProtection="1">
      <alignment shrinkToFit="1"/>
    </xf>
    <xf numFmtId="0" fontId="22" fillId="0" borderId="1" xfId="56" applyFont="1" applyFill="1" applyBorder="1" applyAlignment="1">
      <alignment horizontal="center" vertical="center" wrapText="1"/>
    </xf>
    <xf numFmtId="0" fontId="30" fillId="0" borderId="0" xfId="0" applyFont="1" applyFill="1" applyBorder="1" applyAlignment="1" applyProtection="1">
      <alignment horizontal="right" vertical="center"/>
    </xf>
    <xf numFmtId="43" fontId="4" fillId="0" borderId="0" xfId="0" applyNumberFormat="1" applyFont="1" applyFill="1" applyBorder="1" applyAlignment="1">
      <alignment vertical="center"/>
    </xf>
    <xf numFmtId="43" fontId="4" fillId="0" borderId="0" xfId="0" applyNumberFormat="1" applyFont="1" applyFill="1" applyBorder="1" applyAlignment="1">
      <alignment horizontal="center" vertical="center"/>
    </xf>
    <xf numFmtId="43" fontId="32" fillId="0" borderId="0" xfId="0" applyNumberFormat="1" applyFont="1" applyFill="1" applyBorder="1" applyAlignment="1">
      <alignment horizontal="center" vertical="center"/>
    </xf>
    <xf numFmtId="43" fontId="11" fillId="0" borderId="0" xfId="0" applyNumberFormat="1" applyFont="1" applyFill="1" applyBorder="1" applyAlignment="1">
      <alignment vertical="center"/>
    </xf>
    <xf numFmtId="43" fontId="3" fillId="0" borderId="0" xfId="0" applyNumberFormat="1" applyFont="1" applyFill="1" applyBorder="1" applyAlignment="1">
      <alignment vertical="center"/>
    </xf>
    <xf numFmtId="43" fontId="11" fillId="0" borderId="0" xfId="0" applyNumberFormat="1" applyFont="1" applyFill="1" applyBorder="1" applyAlignment="1">
      <alignment horizontal="right" vertical="center"/>
    </xf>
    <xf numFmtId="43" fontId="11" fillId="0" borderId="1" xfId="0" applyNumberFormat="1" applyFont="1" applyFill="1" applyBorder="1" applyAlignment="1">
      <alignment horizontal="center" vertical="center"/>
    </xf>
    <xf numFmtId="43" fontId="11" fillId="0" borderId="6" xfId="0" applyNumberFormat="1" applyFont="1" applyFill="1" applyBorder="1" applyAlignment="1">
      <alignment horizontal="center" vertical="center"/>
    </xf>
    <xf numFmtId="43" fontId="11" fillId="0" borderId="2" xfId="0" applyNumberFormat="1" applyFont="1" applyFill="1" applyBorder="1" applyAlignment="1">
      <alignment vertical="center"/>
    </xf>
    <xf numFmtId="178" fontId="11" fillId="0" borderId="1" xfId="0" applyNumberFormat="1" applyFont="1" applyFill="1" applyBorder="1" applyAlignment="1" applyProtection="1">
      <alignment horizontal="right" vertical="center"/>
    </xf>
    <xf numFmtId="179" fontId="11" fillId="0" borderId="3" xfId="0" applyNumberFormat="1" applyFont="1" applyFill="1" applyBorder="1" applyAlignment="1">
      <alignment vertical="center"/>
    </xf>
    <xf numFmtId="179" fontId="11" fillId="0" borderId="3" xfId="51" applyNumberFormat="1" applyFont="1" applyFill="1" applyBorder="1"/>
    <xf numFmtId="178" fontId="11" fillId="0" borderId="6" xfId="0" applyNumberFormat="1" applyFont="1" applyFill="1" applyBorder="1" applyAlignment="1" applyProtection="1">
      <alignment horizontal="right" vertical="center"/>
    </xf>
    <xf numFmtId="178" fontId="11" fillId="0" borderId="6" xfId="0" applyNumberFormat="1" applyFont="1" applyFill="1" applyBorder="1" applyAlignment="1">
      <alignment vertical="center"/>
    </xf>
    <xf numFmtId="178" fontId="33" fillId="0" borderId="6" xfId="0" applyNumberFormat="1" applyFont="1" applyFill="1" applyBorder="1" applyAlignment="1" applyProtection="1">
      <alignment horizontal="right" vertical="center"/>
    </xf>
    <xf numFmtId="179" fontId="11" fillId="0" borderId="2" xfId="51" applyNumberFormat="1" applyFont="1" applyFill="1" applyBorder="1"/>
    <xf numFmtId="179" fontId="32" fillId="0" borderId="1" xfId="0" applyNumberFormat="1" applyFont="1" applyFill="1" applyBorder="1" applyAlignment="1">
      <alignment horizontal="center" vertical="center"/>
    </xf>
    <xf numFmtId="43" fontId="32" fillId="0" borderId="1" xfId="0" applyNumberFormat="1" applyFont="1" applyFill="1" applyBorder="1" applyAlignment="1">
      <alignment horizontal="center" vertical="center"/>
    </xf>
    <xf numFmtId="179" fontId="11" fillId="0" borderId="4" xfId="0" applyNumberFormat="1" applyFont="1" applyFill="1" applyBorder="1" applyAlignment="1">
      <alignment vertical="center"/>
    </xf>
    <xf numFmtId="178" fontId="11" fillId="0" borderId="8" xfId="0" applyNumberFormat="1" applyFont="1" applyFill="1" applyBorder="1" applyAlignment="1">
      <alignment horizontal="right" vertical="center"/>
    </xf>
    <xf numFmtId="178" fontId="11" fillId="0" borderId="1" xfId="0" applyNumberFormat="1" applyFont="1" applyFill="1" applyBorder="1" applyAlignment="1">
      <alignment horizontal="right" vertical="center"/>
    </xf>
    <xf numFmtId="178" fontId="11" fillId="0" borderId="1" xfId="0" applyNumberFormat="1" applyFont="1" applyFill="1" applyBorder="1" applyAlignment="1" applyProtection="1">
      <alignment vertical="center"/>
    </xf>
    <xf numFmtId="179" fontId="11" fillId="0" borderId="1" xfId="0" applyNumberFormat="1" applyFont="1" applyFill="1" applyBorder="1" applyAlignment="1">
      <alignment vertical="center"/>
    </xf>
    <xf numFmtId="43" fontId="11" fillId="0" borderId="1" xfId="0" applyNumberFormat="1" applyFont="1" applyFill="1" applyBorder="1" applyAlignment="1">
      <alignment vertical="center"/>
    </xf>
    <xf numFmtId="178" fontId="11" fillId="0" borderId="8" xfId="0" applyNumberFormat="1" applyFont="1" applyFill="1" applyBorder="1" applyAlignment="1" applyProtection="1">
      <alignment horizontal="right" vertical="center"/>
    </xf>
    <xf numFmtId="179" fontId="11" fillId="0" borderId="2" xfId="0" applyNumberFormat="1" applyFont="1" applyFill="1" applyBorder="1" applyAlignment="1">
      <alignment vertical="center"/>
    </xf>
    <xf numFmtId="43" fontId="34" fillId="0" borderId="0" xfId="0" applyNumberFormat="1" applyFont="1" applyFill="1" applyBorder="1" applyAlignment="1">
      <alignment vertical="center"/>
    </xf>
    <xf numFmtId="43" fontId="20" fillId="0" borderId="0" xfId="0" applyNumberFormat="1" applyFont="1" applyFill="1" applyBorder="1" applyAlignment="1">
      <alignment vertical="center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0" xfId="49"/>
    <cellStyle name="常规 87" xfId="50"/>
    <cellStyle name="?鹎%U龡&amp;H齲_x0001_C铣_x0014__x0007__x0001__x0001_" xfId="51"/>
    <cellStyle name="常规 123" xfId="52"/>
    <cellStyle name="常规 2 4" xfId="53"/>
    <cellStyle name="常规 2" xfId="54"/>
    <cellStyle name="常规 89" xfId="55"/>
    <cellStyle name="常规 9 2" xfId="56"/>
    <cellStyle name="常规_【政府采购预算表】江西省人大办公厅本级（含后勤）" xfId="57"/>
    <cellStyle name="千位分隔 2" xfId="58"/>
    <cellStyle name="千位分隔 2 2 3" xfId="5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9"/>
  <sheetViews>
    <sheetView showGridLines="0" showZeros="0" tabSelected="1" view="pageBreakPreview" zoomScale="85" zoomScaleNormal="100" workbookViewId="0">
      <selection activeCell="L33" sqref="L33"/>
    </sheetView>
  </sheetViews>
  <sheetFormatPr defaultColWidth="6.75925925925926" defaultRowHeight="10.8"/>
  <cols>
    <col min="1" max="1" width="32.8796296296296" style="227" customWidth="1"/>
    <col min="2" max="2" width="13.2592592592593" style="227" customWidth="1"/>
    <col min="3" max="3" width="21.2592592592593" style="227" customWidth="1"/>
    <col min="4" max="4" width="13.2592592592593" style="227" customWidth="1"/>
    <col min="5" max="5" width="20" style="227" customWidth="1"/>
    <col min="6" max="6" width="13.2592592592593" style="227" customWidth="1"/>
    <col min="7" max="16384" width="6.75925925925926" style="227"/>
  </cols>
  <sheetData>
    <row r="1" ht="17.25" customHeight="1" spans="6:20">
      <c r="F1" s="174" t="s">
        <v>0</v>
      </c>
      <c r="T1" s="251"/>
    </row>
    <row r="2" ht="29.25" customHeight="1" spans="1:20">
      <c r="A2" s="60" t="s">
        <v>1</v>
      </c>
      <c r="B2" s="60"/>
      <c r="C2" s="60"/>
      <c r="D2" s="60"/>
      <c r="E2" s="60"/>
      <c r="F2" s="60"/>
      <c r="G2" s="228"/>
      <c r="H2" s="228"/>
      <c r="I2" s="228"/>
      <c r="J2" s="228"/>
      <c r="K2" s="228"/>
      <c r="L2" s="228"/>
      <c r="M2" s="228"/>
      <c r="N2" s="228"/>
      <c r="O2" s="228"/>
      <c r="P2" s="228"/>
      <c r="Q2" s="228"/>
      <c r="R2" s="228"/>
      <c r="S2" s="228"/>
      <c r="T2" s="228"/>
    </row>
    <row r="3" ht="12.95" customHeight="1" spans="1:6">
      <c r="A3" s="227" t="s">
        <v>2</v>
      </c>
      <c r="F3" s="229" t="s">
        <v>3</v>
      </c>
    </row>
    <row r="4" s="224" customFormat="1" ht="12.95" customHeight="1" spans="1:6">
      <c r="A4" s="230" t="s">
        <v>4</v>
      </c>
      <c r="B4" s="230"/>
      <c r="C4" s="230" t="s">
        <v>5</v>
      </c>
      <c r="D4" s="230"/>
      <c r="E4" s="230"/>
      <c r="F4" s="230"/>
    </row>
    <row r="5" s="225" customFormat="1" ht="12.95" customHeight="1" spans="1:6">
      <c r="A5" s="230" t="s">
        <v>6</v>
      </c>
      <c r="B5" s="231" t="s">
        <v>7</v>
      </c>
      <c r="C5" s="230" t="s">
        <v>8</v>
      </c>
      <c r="D5" s="231" t="s">
        <v>7</v>
      </c>
      <c r="E5" s="230" t="s">
        <v>9</v>
      </c>
      <c r="F5" s="231" t="s">
        <v>7</v>
      </c>
    </row>
    <row r="6" ht="12.95" customHeight="1" spans="1:6">
      <c r="A6" s="232" t="s">
        <v>10</v>
      </c>
      <c r="B6" s="233">
        <f>SUM(B7:B11)</f>
        <v>8877002.24</v>
      </c>
      <c r="C6" s="234" t="s">
        <v>11</v>
      </c>
      <c r="D6" s="233">
        <f>SUM(D7:D10)</f>
        <v>5808626.64</v>
      </c>
      <c r="E6" s="235" t="s">
        <v>12</v>
      </c>
      <c r="F6" s="233">
        <v>3211661</v>
      </c>
    </row>
    <row r="7" ht="12.95" customHeight="1" spans="1:6">
      <c r="A7" s="232" t="s">
        <v>13</v>
      </c>
      <c r="B7" s="233">
        <f>部门收入总表!F7</f>
        <v>8877002.24</v>
      </c>
      <c r="C7" s="234" t="s">
        <v>14</v>
      </c>
      <c r="D7" s="233">
        <f>部门支出预算总表!G9</f>
        <v>3999298.64</v>
      </c>
      <c r="E7" s="235" t="s">
        <v>15</v>
      </c>
      <c r="F7" s="233"/>
    </row>
    <row r="8" ht="12.95" customHeight="1" spans="1:6">
      <c r="A8" s="232" t="s">
        <v>16</v>
      </c>
      <c r="B8" s="233"/>
      <c r="C8" s="234" t="s">
        <v>17</v>
      </c>
      <c r="D8" s="233">
        <f>部门支出预算总表!I9</f>
        <v>1738600</v>
      </c>
      <c r="E8" s="235" t="s">
        <v>18</v>
      </c>
      <c r="F8" s="233"/>
    </row>
    <row r="9" ht="12.95" customHeight="1" spans="1:6">
      <c r="A9" s="232" t="s">
        <v>19</v>
      </c>
      <c r="B9" s="236"/>
      <c r="C9" s="234" t="s">
        <v>20</v>
      </c>
      <c r="D9" s="233">
        <f>部门支出预算总表!H9</f>
        <v>70728</v>
      </c>
      <c r="E9" s="235" t="s">
        <v>21</v>
      </c>
      <c r="F9" s="233"/>
    </row>
    <row r="10" ht="12.95" customHeight="1" spans="1:6">
      <c r="A10" s="232" t="s">
        <v>22</v>
      </c>
      <c r="B10" s="236"/>
      <c r="C10" s="234" t="s">
        <v>23</v>
      </c>
      <c r="D10" s="233"/>
      <c r="E10" s="235" t="s">
        <v>24</v>
      </c>
      <c r="F10" s="233"/>
    </row>
    <row r="11" ht="12.95" customHeight="1" spans="1:6">
      <c r="A11" s="232" t="s">
        <v>25</v>
      </c>
      <c r="B11" s="237"/>
      <c r="C11" s="234" t="s">
        <v>26</v>
      </c>
      <c r="D11" s="233">
        <f>部门支出预算总表!J9</f>
        <v>3713375.6</v>
      </c>
      <c r="E11" s="235" t="s">
        <v>27</v>
      </c>
      <c r="F11" s="233"/>
    </row>
    <row r="12" ht="12.95" customHeight="1" spans="1:6">
      <c r="A12" s="232" t="s">
        <v>28</v>
      </c>
      <c r="B12" s="236">
        <f>SUM(B13:B14)</f>
        <v>0</v>
      </c>
      <c r="C12" s="234" t="s">
        <v>29</v>
      </c>
      <c r="D12" s="233"/>
      <c r="E12" s="235" t="s">
        <v>30</v>
      </c>
      <c r="F12" s="233"/>
    </row>
    <row r="13" ht="12.95" customHeight="1" spans="1:6">
      <c r="A13" s="232" t="s">
        <v>31</v>
      </c>
      <c r="B13" s="238"/>
      <c r="C13" s="234" t="s">
        <v>32</v>
      </c>
      <c r="D13" s="172"/>
      <c r="E13" s="235" t="s">
        <v>33</v>
      </c>
      <c r="F13" s="233">
        <v>738317.6</v>
      </c>
    </row>
    <row r="14" ht="12.95" customHeight="1" spans="1:6">
      <c r="A14" s="232" t="s">
        <v>34</v>
      </c>
      <c r="B14" s="236"/>
      <c r="C14" s="234" t="s">
        <v>35</v>
      </c>
      <c r="D14" s="236"/>
      <c r="E14" s="235" t="s">
        <v>36</v>
      </c>
      <c r="F14" s="233">
        <v>206827.04</v>
      </c>
    </row>
    <row r="15" ht="12.95" customHeight="1" spans="1:6">
      <c r="A15" s="232" t="s">
        <v>37</v>
      </c>
      <c r="B15" s="236"/>
      <c r="C15" s="234" t="s">
        <v>38</v>
      </c>
      <c r="D15" s="236"/>
      <c r="E15" s="235" t="s">
        <v>39</v>
      </c>
      <c r="F15" s="233"/>
    </row>
    <row r="16" ht="12.95" customHeight="1" spans="1:6">
      <c r="A16" s="232" t="s">
        <v>40</v>
      </c>
      <c r="B16" s="236"/>
      <c r="C16" s="234" t="s">
        <v>41</v>
      </c>
      <c r="D16" s="236"/>
      <c r="E16" s="235" t="s">
        <v>42</v>
      </c>
      <c r="F16" s="233">
        <v>228200</v>
      </c>
    </row>
    <row r="17" ht="12.95" customHeight="1" spans="1:6">
      <c r="A17" s="232" t="s">
        <v>43</v>
      </c>
      <c r="B17" s="236">
        <f>部门收入总表!M7</f>
        <v>645000</v>
      </c>
      <c r="C17" s="234" t="s">
        <v>44</v>
      </c>
      <c r="D17" s="236"/>
      <c r="E17" s="235" t="s">
        <v>45</v>
      </c>
      <c r="F17" s="233">
        <v>4857456.6</v>
      </c>
    </row>
    <row r="18" ht="12.95" customHeight="1" spans="1:6">
      <c r="A18" s="232" t="s">
        <v>46</v>
      </c>
      <c r="B18" s="236">
        <f>部门收入总表!N7</f>
        <v>0</v>
      </c>
      <c r="C18" s="171"/>
      <c r="D18" s="236"/>
      <c r="E18" s="239" t="s">
        <v>47</v>
      </c>
      <c r="F18" s="233"/>
    </row>
    <row r="19" ht="12.95" customHeight="1" spans="1:6">
      <c r="A19" s="232"/>
      <c r="B19" s="236"/>
      <c r="C19" s="240" t="s">
        <v>48</v>
      </c>
      <c r="D19" s="236">
        <f>D6+D11+D15+D16+D17</f>
        <v>9522002.24</v>
      </c>
      <c r="E19" s="239" t="s">
        <v>49</v>
      </c>
      <c r="F19" s="233"/>
    </row>
    <row r="20" ht="12.95" customHeight="1" spans="1:6">
      <c r="A20" s="241" t="s">
        <v>50</v>
      </c>
      <c r="B20" s="236">
        <f>B6+B12+B15+B16+B18+B17</f>
        <v>9522002.24</v>
      </c>
      <c r="C20" s="234" t="s">
        <v>51</v>
      </c>
      <c r="D20" s="233"/>
      <c r="E20" s="239" t="s">
        <v>52</v>
      </c>
      <c r="F20" s="233"/>
    </row>
    <row r="21" ht="12.95" customHeight="1" spans="1:6">
      <c r="A21" s="232" t="s">
        <v>53</v>
      </c>
      <c r="B21" s="236"/>
      <c r="C21" s="242"/>
      <c r="D21" s="243"/>
      <c r="E21" s="239" t="s">
        <v>54</v>
      </c>
      <c r="F21" s="233"/>
    </row>
    <row r="22" ht="12.95" customHeight="1" spans="1:6">
      <c r="A22" s="232" t="s">
        <v>55</v>
      </c>
      <c r="B22" s="236">
        <f>部门收入总表!D7</f>
        <v>0</v>
      </c>
      <c r="C22" s="242"/>
      <c r="D22" s="244"/>
      <c r="E22" s="239" t="s">
        <v>56</v>
      </c>
      <c r="F22" s="233"/>
    </row>
    <row r="23" ht="12.95" customHeight="1" spans="1:6">
      <c r="A23" s="232" t="s">
        <v>57</v>
      </c>
      <c r="B23" s="236"/>
      <c r="C23" s="242"/>
      <c r="D23" s="244"/>
      <c r="E23" s="239" t="s">
        <v>58</v>
      </c>
      <c r="F23" s="233"/>
    </row>
    <row r="24" ht="12.95" customHeight="1" spans="1:6">
      <c r="A24" s="232" t="s">
        <v>59</v>
      </c>
      <c r="B24" s="236"/>
      <c r="C24" s="242"/>
      <c r="D24" s="244"/>
      <c r="E24" s="239" t="s">
        <v>60</v>
      </c>
      <c r="F24" s="245">
        <v>279540</v>
      </c>
    </row>
    <row r="25" ht="12.95" customHeight="1" spans="1:6">
      <c r="A25" s="232" t="s">
        <v>61</v>
      </c>
      <c r="B25" s="233"/>
      <c r="C25" s="246"/>
      <c r="D25" s="244"/>
      <c r="E25" s="239" t="s">
        <v>62</v>
      </c>
      <c r="F25" s="233"/>
    </row>
    <row r="26" ht="12.95" customHeight="1" spans="1:6">
      <c r="A26" s="247"/>
      <c r="B26" s="248"/>
      <c r="C26" s="246"/>
      <c r="D26" s="244"/>
      <c r="E26" s="239" t="s">
        <v>63</v>
      </c>
      <c r="F26" s="233"/>
    </row>
    <row r="27" ht="12.95" customHeight="1" spans="1:6">
      <c r="A27" s="247"/>
      <c r="B27" s="244"/>
      <c r="C27" s="246"/>
      <c r="D27" s="244"/>
      <c r="E27" s="246" t="s">
        <v>64</v>
      </c>
      <c r="F27" s="233"/>
    </row>
    <row r="28" ht="12.95" customHeight="1" spans="1:6">
      <c r="A28" s="247"/>
      <c r="B28" s="244"/>
      <c r="C28" s="246"/>
      <c r="D28" s="244"/>
      <c r="E28" s="246" t="s">
        <v>65</v>
      </c>
      <c r="F28" s="233"/>
    </row>
    <row r="29" ht="12.95" customHeight="1" spans="1:6">
      <c r="A29" s="247"/>
      <c r="B29" s="244"/>
      <c r="C29" s="246"/>
      <c r="D29" s="244"/>
      <c r="E29" s="249" t="s">
        <v>66</v>
      </c>
      <c r="F29" s="236"/>
    </row>
    <row r="30" ht="12.95" customHeight="1" spans="1:6">
      <c r="A30" s="247"/>
      <c r="B30" s="244"/>
      <c r="C30" s="246"/>
      <c r="D30" s="244"/>
      <c r="E30" s="239" t="s">
        <v>67</v>
      </c>
      <c r="F30" s="236"/>
    </row>
    <row r="31" ht="12.95" customHeight="1" spans="1:6">
      <c r="A31" s="247"/>
      <c r="B31" s="244"/>
      <c r="C31" s="246"/>
      <c r="D31" s="244"/>
      <c r="E31" s="239" t="s">
        <v>68</v>
      </c>
      <c r="F31" s="245"/>
    </row>
    <row r="32" ht="12.95" customHeight="1" spans="1:6">
      <c r="A32" s="247"/>
      <c r="B32" s="244"/>
      <c r="C32" s="246"/>
      <c r="D32" s="244"/>
      <c r="E32" s="239" t="s">
        <v>69</v>
      </c>
      <c r="F32" s="245"/>
    </row>
    <row r="33" ht="12.95" customHeight="1" spans="1:6">
      <c r="A33" s="247"/>
      <c r="B33" s="244"/>
      <c r="C33" s="246"/>
      <c r="D33" s="244"/>
      <c r="E33" s="240" t="s">
        <v>48</v>
      </c>
      <c r="F33" s="245">
        <f>SUM(F6:F32)</f>
        <v>9522002.24</v>
      </c>
    </row>
    <row r="34" ht="12.95" customHeight="1" spans="1:6">
      <c r="A34" s="247"/>
      <c r="B34" s="244"/>
      <c r="C34" s="246"/>
      <c r="D34" s="244"/>
      <c r="E34" s="239" t="s">
        <v>70</v>
      </c>
      <c r="F34" s="245"/>
    </row>
    <row r="35" s="78" customFormat="1" ht="12.95" customHeight="1" spans="1:7">
      <c r="A35" s="247"/>
      <c r="B35" s="244"/>
      <c r="C35" s="246"/>
      <c r="D35" s="244"/>
      <c r="E35" s="239"/>
      <c r="F35" s="245"/>
      <c r="G35" s="227"/>
    </row>
    <row r="36" s="226" customFormat="1" ht="12.95" customHeight="1" spans="1:6">
      <c r="A36" s="241" t="s">
        <v>71</v>
      </c>
      <c r="B36" s="244">
        <f>B20+B21+B22</f>
        <v>9522002.24</v>
      </c>
      <c r="C36" s="240" t="s">
        <v>72</v>
      </c>
      <c r="D36" s="244">
        <f>D19+D20</f>
        <v>9522002.24</v>
      </c>
      <c r="E36" s="240" t="s">
        <v>72</v>
      </c>
      <c r="F36" s="244">
        <f>F33+F34</f>
        <v>9522002.24</v>
      </c>
    </row>
    <row r="37" ht="11.25" customHeight="1"/>
    <row r="39" ht="14.4" spans="3:3">
      <c r="C39" s="250"/>
    </row>
  </sheetData>
  <mergeCells count="3">
    <mergeCell ref="A2:F2"/>
    <mergeCell ref="A4:B4"/>
    <mergeCell ref="C4:F4"/>
  </mergeCells>
  <printOptions horizontalCentered="1"/>
  <pageMargins left="0.551181102362205" right="0.551181102362205" top="0.78740157480315" bottom="0.590551181102362" header="0.511811023622047" footer="0.511811023622047"/>
  <pageSetup paperSize="9" fitToHeight="100" orientation="landscape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49"/>
  <sheetViews>
    <sheetView showGridLines="0" view="pageBreakPreview" zoomScaleNormal="100" workbookViewId="0">
      <selection activeCell="O1" sqref="O1 A2:O2 O3 A4:L6 N4:O6 A7:D7 M4:M7 E7:F21 M22:M24 E25:F27 M28 A8:C29 E29:F29"/>
    </sheetView>
  </sheetViews>
  <sheetFormatPr defaultColWidth="8" defaultRowHeight="12.75" customHeight="1"/>
  <cols>
    <col min="1" max="1" width="8.62962962962963" style="103" customWidth="1"/>
    <col min="2" max="2" width="26.5" style="103" customWidth="1"/>
    <col min="3" max="3" width="12.7592592592593" style="103" customWidth="1"/>
    <col min="4" max="4" width="4.62962962962963" style="103" customWidth="1"/>
    <col min="5" max="6" width="11.6296296296296" style="103" customWidth="1"/>
    <col min="7" max="7" width="6.62962962962963" style="103" customWidth="1"/>
    <col min="8" max="8" width="7.62962962962963" style="103" customWidth="1"/>
    <col min="9" max="12" width="5.37962962962963" style="103" customWidth="1"/>
    <col min="13" max="13" width="9.25925925925926" style="103" customWidth="1"/>
    <col min="14" max="14" width="8.12962962962963" style="103" customWidth="1"/>
    <col min="15" max="15" width="6.12962962962963" style="103" customWidth="1"/>
    <col min="16" max="16" width="8" style="103" customWidth="1"/>
    <col min="17" max="16384" width="8" style="42"/>
  </cols>
  <sheetData>
    <row r="1" s="103" customFormat="1" ht="21" customHeight="1" spans="15:20">
      <c r="O1" s="174" t="s">
        <v>73</v>
      </c>
      <c r="T1" s="118"/>
    </row>
    <row r="2" s="103" customFormat="1" ht="24" customHeight="1" spans="1:20">
      <c r="A2" s="105" t="s">
        <v>74</v>
      </c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6"/>
      <c r="Q2" s="106"/>
      <c r="R2" s="106"/>
      <c r="S2" s="106"/>
      <c r="T2" s="106"/>
    </row>
    <row r="3" s="103" customFormat="1" ht="13.5" customHeight="1" spans="1:15">
      <c r="A3" s="208"/>
      <c r="B3" s="209"/>
      <c r="C3" s="209"/>
      <c r="D3" s="209"/>
      <c r="E3" s="209"/>
      <c r="F3" s="209"/>
      <c r="G3" s="209"/>
      <c r="H3" s="209"/>
      <c r="I3" s="209"/>
      <c r="J3" s="209"/>
      <c r="K3" s="209"/>
      <c r="L3" s="209"/>
      <c r="M3" s="209"/>
      <c r="N3" s="209"/>
      <c r="O3" s="223" t="s">
        <v>3</v>
      </c>
    </row>
    <row r="4" s="207" customFormat="1" ht="23.25" customHeight="1" spans="1:15">
      <c r="A4" s="210" t="s">
        <v>75</v>
      </c>
      <c r="B4" s="210" t="s">
        <v>76</v>
      </c>
      <c r="C4" s="210" t="s">
        <v>77</v>
      </c>
      <c r="D4" s="210" t="s">
        <v>78</v>
      </c>
      <c r="E4" s="210" t="s">
        <v>79</v>
      </c>
      <c r="F4" s="210"/>
      <c r="G4" s="210"/>
      <c r="H4" s="210"/>
      <c r="I4" s="210" t="s">
        <v>80</v>
      </c>
      <c r="J4" s="210" t="s">
        <v>81</v>
      </c>
      <c r="K4" s="210" t="s">
        <v>82</v>
      </c>
      <c r="L4" s="210" t="s">
        <v>83</v>
      </c>
      <c r="M4" s="210" t="s">
        <v>84</v>
      </c>
      <c r="N4" s="210" t="s">
        <v>85</v>
      </c>
      <c r="O4" s="210" t="s">
        <v>86</v>
      </c>
    </row>
    <row r="5" s="207" customFormat="1" ht="58.5" customHeight="1" spans="1:15">
      <c r="A5" s="210"/>
      <c r="B5" s="210"/>
      <c r="C5" s="210"/>
      <c r="D5" s="210"/>
      <c r="E5" s="210" t="s">
        <v>87</v>
      </c>
      <c r="F5" s="210" t="s">
        <v>13</v>
      </c>
      <c r="G5" s="210" t="s">
        <v>16</v>
      </c>
      <c r="H5" s="210" t="s">
        <v>19</v>
      </c>
      <c r="I5" s="210"/>
      <c r="J5" s="210"/>
      <c r="K5" s="210"/>
      <c r="L5" s="210"/>
      <c r="M5" s="210"/>
      <c r="N5" s="210"/>
      <c r="O5" s="210"/>
    </row>
    <row r="6" s="207" customFormat="1" ht="35.25" customHeight="1" spans="1:15">
      <c r="A6" s="210" t="s">
        <v>88</v>
      </c>
      <c r="B6" s="210" t="s">
        <v>88</v>
      </c>
      <c r="C6" s="210" t="s">
        <v>89</v>
      </c>
      <c r="D6" s="210">
        <v>2</v>
      </c>
      <c r="E6" s="210" t="s">
        <v>90</v>
      </c>
      <c r="F6" s="210">
        <v>4</v>
      </c>
      <c r="G6" s="210">
        <v>5</v>
      </c>
      <c r="H6" s="210">
        <v>6</v>
      </c>
      <c r="I6" s="210">
        <v>7</v>
      </c>
      <c r="J6" s="210">
        <v>8</v>
      </c>
      <c r="K6" s="210">
        <v>9</v>
      </c>
      <c r="L6" s="210">
        <v>10</v>
      </c>
      <c r="M6" s="210">
        <v>11</v>
      </c>
      <c r="N6" s="210">
        <v>12</v>
      </c>
      <c r="O6" s="210">
        <v>13</v>
      </c>
    </row>
    <row r="7" s="103" customFormat="1" ht="21" customHeight="1" spans="1:15">
      <c r="A7" s="211" t="s">
        <v>91</v>
      </c>
      <c r="B7" s="210" t="s">
        <v>77</v>
      </c>
      <c r="C7" s="211">
        <f>SUM(C8:C29)</f>
        <v>9522002.24</v>
      </c>
      <c r="D7" s="211">
        <f>SUM(D8:D29)</f>
        <v>0</v>
      </c>
      <c r="E7" s="211">
        <f>SUM(E8:E29)</f>
        <v>8877002.24</v>
      </c>
      <c r="F7" s="211">
        <f>SUM(F8:F29)</f>
        <v>8877002.24</v>
      </c>
      <c r="G7" s="211"/>
      <c r="H7" s="211"/>
      <c r="I7" s="211"/>
      <c r="J7" s="211"/>
      <c r="K7" s="211"/>
      <c r="L7" s="211"/>
      <c r="M7" s="211">
        <f>SUM(M8:M29)</f>
        <v>645000</v>
      </c>
      <c r="N7" s="211"/>
      <c r="O7" s="211"/>
    </row>
    <row r="8" s="103" customFormat="1" ht="27" customHeight="1" spans="1:15">
      <c r="A8" s="187">
        <v>2010301</v>
      </c>
      <c r="B8" s="187" t="s">
        <v>92</v>
      </c>
      <c r="C8" s="212">
        <f>D8+E8+I8+J8+K8+L8+M8+N8+O8</f>
        <v>1810066</v>
      </c>
      <c r="D8" s="212"/>
      <c r="E8" s="212">
        <f>F8+G8+H8</f>
        <v>1810066</v>
      </c>
      <c r="F8" s="213">
        <v>1810066</v>
      </c>
      <c r="G8" s="214"/>
      <c r="H8" s="214"/>
      <c r="I8" s="212"/>
      <c r="J8" s="212"/>
      <c r="K8" s="212"/>
      <c r="L8" s="212"/>
      <c r="M8" s="212"/>
      <c r="N8" s="212"/>
      <c r="O8" s="212"/>
    </row>
    <row r="9" s="103" customFormat="1" ht="27" customHeight="1" spans="1:15">
      <c r="A9" s="191">
        <v>2011105</v>
      </c>
      <c r="B9" s="191" t="s">
        <v>93</v>
      </c>
      <c r="C9" s="215">
        <f>D9+E9+I9+J9+K9+L9+M9+N9+O9</f>
        <v>90000</v>
      </c>
      <c r="D9" s="215"/>
      <c r="E9" s="215">
        <f>F9+G9+H9</f>
        <v>90000</v>
      </c>
      <c r="F9" s="216">
        <v>90000</v>
      </c>
      <c r="G9" s="217"/>
      <c r="H9" s="217"/>
      <c r="I9" s="215"/>
      <c r="J9" s="215"/>
      <c r="K9" s="215"/>
      <c r="L9" s="215"/>
      <c r="M9" s="215"/>
      <c r="N9" s="215"/>
      <c r="O9" s="215"/>
    </row>
    <row r="10" s="103" customFormat="1" ht="27" customHeight="1" spans="1:15">
      <c r="A10" s="187">
        <v>2010601</v>
      </c>
      <c r="B10" s="187" t="s">
        <v>94</v>
      </c>
      <c r="C10" s="212">
        <f t="shared" ref="C10:C29" si="0">D10+E10+I10+J10+K10+L10+M10+N10+O10</f>
        <v>50000</v>
      </c>
      <c r="D10" s="212"/>
      <c r="E10" s="212">
        <f t="shared" ref="E10:E29" si="1">F10+G10+H10</f>
        <v>50000</v>
      </c>
      <c r="F10" s="213">
        <v>50000</v>
      </c>
      <c r="G10" s="214"/>
      <c r="H10" s="214"/>
      <c r="I10" s="212"/>
      <c r="J10" s="212"/>
      <c r="K10" s="212"/>
      <c r="L10" s="212"/>
      <c r="M10" s="212"/>
      <c r="N10" s="212"/>
      <c r="O10" s="212"/>
    </row>
    <row r="11" s="103" customFormat="1" ht="27" customHeight="1" spans="1:15">
      <c r="A11" s="187">
        <v>2012999</v>
      </c>
      <c r="B11" s="187" t="s">
        <v>95</v>
      </c>
      <c r="C11" s="212">
        <f t="shared" si="0"/>
        <v>30000</v>
      </c>
      <c r="D11" s="212"/>
      <c r="E11" s="212">
        <f t="shared" si="1"/>
        <v>30000</v>
      </c>
      <c r="F11" s="213">
        <v>30000</v>
      </c>
      <c r="G11" s="214"/>
      <c r="H11" s="214"/>
      <c r="I11" s="212"/>
      <c r="J11" s="212"/>
      <c r="K11" s="212"/>
      <c r="L11" s="212"/>
      <c r="M11" s="212"/>
      <c r="N11" s="212"/>
      <c r="O11" s="212"/>
    </row>
    <row r="12" s="103" customFormat="1" ht="27" customHeight="1" spans="1:15">
      <c r="A12" s="187">
        <v>2013101</v>
      </c>
      <c r="B12" s="187" t="s">
        <v>96</v>
      </c>
      <c r="C12" s="212">
        <f t="shared" si="0"/>
        <v>790595</v>
      </c>
      <c r="D12" s="212"/>
      <c r="E12" s="212">
        <f t="shared" si="1"/>
        <v>790595</v>
      </c>
      <c r="F12" s="213">
        <v>790595</v>
      </c>
      <c r="G12" s="214"/>
      <c r="H12" s="214"/>
      <c r="I12" s="212"/>
      <c r="J12" s="212"/>
      <c r="K12" s="212"/>
      <c r="L12" s="212"/>
      <c r="M12" s="212"/>
      <c r="N12" s="212"/>
      <c r="O12" s="212"/>
    </row>
    <row r="13" s="103" customFormat="1" ht="27" customHeight="1" spans="1:15">
      <c r="A13" s="187">
        <v>2080505</v>
      </c>
      <c r="B13" s="194" t="s">
        <v>97</v>
      </c>
      <c r="C13" s="212">
        <f t="shared" si="0"/>
        <v>391726.4</v>
      </c>
      <c r="D13" s="212"/>
      <c r="E13" s="212">
        <f t="shared" si="1"/>
        <v>391726.4</v>
      </c>
      <c r="F13" s="213">
        <v>391726.4</v>
      </c>
      <c r="G13" s="214"/>
      <c r="H13" s="214"/>
      <c r="I13" s="212"/>
      <c r="J13" s="212"/>
      <c r="K13" s="212"/>
      <c r="L13" s="212"/>
      <c r="M13" s="212"/>
      <c r="N13" s="212"/>
      <c r="O13" s="212"/>
    </row>
    <row r="14" s="103" customFormat="1" ht="27" customHeight="1" spans="1:15">
      <c r="A14" s="187">
        <v>2080506</v>
      </c>
      <c r="B14" s="187" t="s">
        <v>98</v>
      </c>
      <c r="C14" s="212">
        <f t="shared" si="0"/>
        <v>195863.2</v>
      </c>
      <c r="D14" s="212"/>
      <c r="E14" s="212">
        <f t="shared" si="1"/>
        <v>195863.2</v>
      </c>
      <c r="F14" s="213">
        <v>195863.2</v>
      </c>
      <c r="G14" s="214"/>
      <c r="H14" s="214"/>
      <c r="I14" s="212"/>
      <c r="J14" s="212"/>
      <c r="K14" s="212"/>
      <c r="L14" s="212"/>
      <c r="M14" s="212"/>
      <c r="N14" s="212"/>
      <c r="O14" s="212"/>
    </row>
    <row r="15" s="103" customFormat="1" ht="27" customHeight="1" spans="1:15">
      <c r="A15" s="187">
        <v>2080801</v>
      </c>
      <c r="B15" s="187" t="s">
        <v>99</v>
      </c>
      <c r="C15" s="212">
        <f t="shared" si="0"/>
        <v>70728</v>
      </c>
      <c r="D15" s="212"/>
      <c r="E15" s="212">
        <f t="shared" si="1"/>
        <v>70728</v>
      </c>
      <c r="F15" s="213">
        <v>70728</v>
      </c>
      <c r="G15" s="214"/>
      <c r="H15" s="214"/>
      <c r="I15" s="212"/>
      <c r="J15" s="212"/>
      <c r="K15" s="212"/>
      <c r="L15" s="212"/>
      <c r="M15" s="212"/>
      <c r="N15" s="212"/>
      <c r="O15" s="212"/>
    </row>
    <row r="16" s="103" customFormat="1" ht="27" customHeight="1" spans="1:15">
      <c r="A16" s="187">
        <v>2080899</v>
      </c>
      <c r="B16" s="187" t="s">
        <v>100</v>
      </c>
      <c r="C16" s="212">
        <f t="shared" si="0"/>
        <v>80000</v>
      </c>
      <c r="D16" s="212"/>
      <c r="E16" s="212">
        <f t="shared" si="1"/>
        <v>80000</v>
      </c>
      <c r="F16" s="213">
        <v>80000</v>
      </c>
      <c r="G16" s="214"/>
      <c r="H16" s="214"/>
      <c r="I16" s="212"/>
      <c r="J16" s="212"/>
      <c r="K16" s="212"/>
      <c r="L16" s="212"/>
      <c r="M16" s="212"/>
      <c r="N16" s="212"/>
      <c r="O16" s="212"/>
    </row>
    <row r="17" s="103" customFormat="1" ht="27" customHeight="1" spans="1:15">
      <c r="A17" s="187">
        <v>2101101</v>
      </c>
      <c r="B17" s="187" t="s">
        <v>101</v>
      </c>
      <c r="C17" s="212">
        <f t="shared" si="0"/>
        <v>115637.04</v>
      </c>
      <c r="D17" s="212"/>
      <c r="E17" s="212">
        <f t="shared" si="1"/>
        <v>115637.04</v>
      </c>
      <c r="F17" s="213">
        <v>115637.04</v>
      </c>
      <c r="G17" s="214"/>
      <c r="H17" s="214"/>
      <c r="I17" s="212"/>
      <c r="J17" s="212"/>
      <c r="K17" s="212"/>
      <c r="L17" s="212"/>
      <c r="M17" s="212"/>
      <c r="N17" s="212"/>
      <c r="O17" s="212"/>
    </row>
    <row r="18" s="103" customFormat="1" ht="27" customHeight="1" spans="1:15">
      <c r="A18" s="187">
        <v>2101102</v>
      </c>
      <c r="B18" s="194" t="s">
        <v>102</v>
      </c>
      <c r="C18" s="212">
        <f t="shared" si="0"/>
        <v>71190</v>
      </c>
      <c r="D18" s="212"/>
      <c r="E18" s="212">
        <f t="shared" si="1"/>
        <v>71190</v>
      </c>
      <c r="F18" s="213">
        <v>71190</v>
      </c>
      <c r="G18" s="214"/>
      <c r="H18" s="214"/>
      <c r="I18" s="212"/>
      <c r="J18" s="212"/>
      <c r="K18" s="212"/>
      <c r="L18" s="212"/>
      <c r="M18" s="212"/>
      <c r="N18" s="212"/>
      <c r="O18" s="212"/>
    </row>
    <row r="19" s="103" customFormat="1" ht="27" customHeight="1" spans="1:15">
      <c r="A19" s="187">
        <v>2130104</v>
      </c>
      <c r="B19" s="187" t="s">
        <v>103</v>
      </c>
      <c r="C19" s="212">
        <f t="shared" si="0"/>
        <v>1976217</v>
      </c>
      <c r="D19" s="212"/>
      <c r="E19" s="212">
        <f t="shared" si="1"/>
        <v>1976217</v>
      </c>
      <c r="F19" s="213">
        <v>1976217</v>
      </c>
      <c r="G19" s="214"/>
      <c r="H19" s="214"/>
      <c r="I19" s="212"/>
      <c r="J19" s="212"/>
      <c r="K19" s="212"/>
      <c r="L19" s="212"/>
      <c r="M19" s="212"/>
      <c r="N19" s="212"/>
      <c r="O19" s="212"/>
    </row>
    <row r="20" s="103" customFormat="1" ht="27" customHeight="1" spans="1:15">
      <c r="A20" s="187">
        <v>2210201</v>
      </c>
      <c r="B20" s="194" t="s">
        <v>104</v>
      </c>
      <c r="C20" s="212">
        <f t="shared" si="0"/>
        <v>279540</v>
      </c>
      <c r="D20" s="212"/>
      <c r="E20" s="212">
        <f t="shared" si="1"/>
        <v>279540</v>
      </c>
      <c r="F20" s="213">
        <v>279540</v>
      </c>
      <c r="G20" s="214"/>
      <c r="H20" s="214"/>
      <c r="I20" s="212"/>
      <c r="J20" s="212"/>
      <c r="K20" s="212"/>
      <c r="L20" s="212"/>
      <c r="M20" s="212"/>
      <c r="N20" s="212"/>
      <c r="O20" s="212"/>
    </row>
    <row r="21" s="103" customFormat="1" ht="27" customHeight="1" spans="1:15">
      <c r="A21" s="218">
        <v>2130599</v>
      </c>
      <c r="B21" s="194" t="s">
        <v>105</v>
      </c>
      <c r="C21" s="212">
        <f t="shared" si="0"/>
        <v>84000</v>
      </c>
      <c r="D21" s="219"/>
      <c r="E21" s="212">
        <f t="shared" si="1"/>
        <v>84000</v>
      </c>
      <c r="F21" s="219">
        <v>84000</v>
      </c>
      <c r="G21" s="214"/>
      <c r="H21" s="214"/>
      <c r="I21" s="212"/>
      <c r="J21" s="212"/>
      <c r="K21" s="212"/>
      <c r="L21" s="212"/>
      <c r="M21" s="212"/>
      <c r="N21" s="219"/>
      <c r="O21" s="212"/>
    </row>
    <row r="22" s="103" customFormat="1" ht="27" customHeight="1" spans="1:15">
      <c r="A22" s="163">
        <v>2010399</v>
      </c>
      <c r="B22" s="194" t="s">
        <v>106</v>
      </c>
      <c r="C22" s="212">
        <f t="shared" si="0"/>
        <v>270000</v>
      </c>
      <c r="D22" s="212"/>
      <c r="E22" s="212"/>
      <c r="F22" s="212"/>
      <c r="G22" s="214"/>
      <c r="H22" s="214"/>
      <c r="I22" s="212"/>
      <c r="J22" s="212"/>
      <c r="K22" s="212"/>
      <c r="L22" s="212"/>
      <c r="M22" s="213">
        <v>270000</v>
      </c>
      <c r="N22" s="212"/>
      <c r="O22" s="212"/>
    </row>
    <row r="23" s="103" customFormat="1" ht="27" customHeight="1" spans="1:15">
      <c r="A23" s="163">
        <v>2100799</v>
      </c>
      <c r="B23" s="187" t="s">
        <v>107</v>
      </c>
      <c r="C23" s="212">
        <f t="shared" si="0"/>
        <v>20000</v>
      </c>
      <c r="D23" s="212"/>
      <c r="E23" s="212"/>
      <c r="F23" s="212"/>
      <c r="G23" s="214"/>
      <c r="H23" s="214"/>
      <c r="I23" s="212"/>
      <c r="J23" s="212"/>
      <c r="K23" s="212"/>
      <c r="L23" s="212"/>
      <c r="M23" s="213">
        <v>20000</v>
      </c>
      <c r="N23" s="212"/>
      <c r="O23" s="212"/>
    </row>
    <row r="24" s="103" customFormat="1" ht="27" customHeight="1" spans="1:15">
      <c r="A24" s="163">
        <v>2130199</v>
      </c>
      <c r="B24" s="194" t="s">
        <v>105</v>
      </c>
      <c r="C24" s="212">
        <f t="shared" si="0"/>
        <v>200000</v>
      </c>
      <c r="D24" s="212"/>
      <c r="E24" s="212"/>
      <c r="F24" s="212"/>
      <c r="G24" s="214"/>
      <c r="H24" s="214"/>
      <c r="I24" s="212"/>
      <c r="J24" s="212"/>
      <c r="K24" s="212"/>
      <c r="L24" s="212"/>
      <c r="M24" s="213">
        <v>200000</v>
      </c>
      <c r="N24" s="212"/>
      <c r="O24" s="212"/>
    </row>
    <row r="25" s="103" customFormat="1" ht="27" customHeight="1" spans="1:15">
      <c r="A25" s="163">
        <v>2130705</v>
      </c>
      <c r="B25" s="194" t="s">
        <v>108</v>
      </c>
      <c r="C25" s="212">
        <f t="shared" si="0"/>
        <v>2574960</v>
      </c>
      <c r="D25" s="212"/>
      <c r="E25" s="212">
        <f t="shared" si="1"/>
        <v>2574960</v>
      </c>
      <c r="F25" s="220">
        <v>2574960</v>
      </c>
      <c r="G25" s="214"/>
      <c r="H25" s="214"/>
      <c r="I25" s="212"/>
      <c r="J25" s="212"/>
      <c r="K25" s="212"/>
      <c r="L25" s="212"/>
      <c r="M25" s="212"/>
      <c r="N25" s="212"/>
      <c r="O25" s="212"/>
    </row>
    <row r="26" s="103" customFormat="1" ht="21" customHeight="1" spans="1:15">
      <c r="A26" s="163">
        <v>2120199</v>
      </c>
      <c r="B26" s="194" t="s">
        <v>109</v>
      </c>
      <c r="C26" s="212">
        <f t="shared" si="0"/>
        <v>228200</v>
      </c>
      <c r="D26" s="221"/>
      <c r="E26" s="212">
        <f t="shared" si="1"/>
        <v>228200</v>
      </c>
      <c r="F26" s="220">
        <v>228200</v>
      </c>
      <c r="G26" s="221"/>
      <c r="H26" s="221"/>
      <c r="I26" s="221"/>
      <c r="J26" s="221"/>
      <c r="K26" s="221"/>
      <c r="L26" s="221"/>
      <c r="M26" s="221"/>
      <c r="N26" s="221"/>
      <c r="O26" s="221"/>
    </row>
    <row r="27" s="103" customFormat="1" ht="21" customHeight="1" spans="1:15">
      <c r="A27" s="222">
        <v>2010302</v>
      </c>
      <c r="B27" s="194" t="s">
        <v>110</v>
      </c>
      <c r="C27" s="212">
        <f t="shared" si="0"/>
        <v>16000</v>
      </c>
      <c r="D27" s="221"/>
      <c r="E27" s="212">
        <f t="shared" si="1"/>
        <v>16000</v>
      </c>
      <c r="F27" s="220">
        <v>16000</v>
      </c>
      <c r="G27" s="221"/>
      <c r="H27" s="221"/>
      <c r="I27" s="221"/>
      <c r="J27" s="221"/>
      <c r="K27" s="221"/>
      <c r="L27" s="221"/>
      <c r="M27" s="221"/>
      <c r="N27" s="221"/>
      <c r="O27" s="221"/>
    </row>
    <row r="28" s="103" customFormat="1" ht="21" customHeight="1" spans="1:15">
      <c r="A28" s="163">
        <v>2013299</v>
      </c>
      <c r="B28" s="187" t="s">
        <v>111</v>
      </c>
      <c r="C28" s="212">
        <f t="shared" si="0"/>
        <v>155000</v>
      </c>
      <c r="D28" s="221"/>
      <c r="E28" s="212"/>
      <c r="F28" s="221"/>
      <c r="G28" s="221"/>
      <c r="H28" s="221"/>
      <c r="I28" s="221"/>
      <c r="J28" s="221"/>
      <c r="K28" s="221"/>
      <c r="L28" s="221"/>
      <c r="M28" s="213">
        <v>155000</v>
      </c>
      <c r="N28" s="221"/>
      <c r="O28" s="221"/>
    </row>
    <row r="29" s="103" customFormat="1" ht="21" customHeight="1" spans="1:15">
      <c r="A29" s="222">
        <v>2130122</v>
      </c>
      <c r="B29" s="194" t="s">
        <v>112</v>
      </c>
      <c r="C29" s="212">
        <f t="shared" si="0"/>
        <v>22279.6</v>
      </c>
      <c r="D29" s="221"/>
      <c r="E29" s="212">
        <f t="shared" si="1"/>
        <v>22279.6</v>
      </c>
      <c r="F29" s="220">
        <v>22279.6</v>
      </c>
      <c r="G29" s="221"/>
      <c r="H29" s="221"/>
      <c r="I29" s="221"/>
      <c r="J29" s="221"/>
      <c r="K29" s="221"/>
      <c r="L29" s="221"/>
      <c r="M29" s="221"/>
      <c r="N29" s="221"/>
      <c r="O29" s="221"/>
    </row>
    <row r="30" s="103" customFormat="1" ht="21" customHeight="1"/>
    <row r="31" s="103" customFormat="1" ht="21" customHeight="1"/>
    <row r="32" s="103" customFormat="1" ht="21" customHeight="1"/>
    <row r="33" s="103" customFormat="1" ht="21" customHeight="1"/>
    <row r="34" s="103" customFormat="1" ht="21" customHeight="1"/>
    <row r="35" s="103" customFormat="1" ht="21" customHeight="1"/>
    <row r="36" s="103" customFormat="1" ht="21" customHeight="1"/>
    <row r="37" s="103" customFormat="1" ht="21" customHeight="1"/>
    <row r="38" s="103" customFormat="1" ht="21" customHeight="1"/>
    <row r="39" s="103" customFormat="1" ht="14.4"/>
    <row r="40" s="103" customFormat="1" ht="14.4"/>
    <row r="41" s="103" customFormat="1" ht="14.4"/>
    <row r="42" s="103" customFormat="1" ht="14.4"/>
    <row r="43" s="103" customFormat="1" ht="14.4"/>
    <row r="44" s="103" customFormat="1" ht="14.4"/>
    <row r="45" s="103" customFormat="1" ht="14.4"/>
    <row r="46" s="103" customFormat="1" ht="14.4"/>
    <row r="47" s="103" customFormat="1" ht="14.4"/>
    <row r="48" s="103" customFormat="1" ht="14.4"/>
    <row r="49" s="103" customFormat="1" ht="14.4"/>
    <row r="50" s="103" customFormat="1" ht="14.4"/>
    <row r="51" s="103" customFormat="1" ht="14.4"/>
    <row r="52" s="103" customFormat="1" ht="14.4"/>
    <row r="53" s="103" customFormat="1" ht="14.4"/>
    <row r="54" s="103" customFormat="1" ht="14.4"/>
    <row r="55" s="103" customFormat="1" ht="14.4"/>
    <row r="56" s="103" customFormat="1" ht="14.4"/>
    <row r="57" s="103" customFormat="1" ht="14.4"/>
    <row r="58" s="103" customFormat="1" ht="14.4"/>
    <row r="59" s="103" customFormat="1" ht="14.4"/>
    <row r="60" s="103" customFormat="1" ht="14.4"/>
    <row r="61" s="103" customFormat="1" ht="14.4"/>
    <row r="62" s="103" customFormat="1" ht="14.4"/>
    <row r="63" s="103" customFormat="1" ht="14.4"/>
    <row r="64" s="103" customFormat="1" ht="14.4"/>
    <row r="65" s="103" customFormat="1" ht="14.4"/>
    <row r="66" s="103" customFormat="1" ht="14.4"/>
    <row r="67" s="103" customFormat="1" ht="14.4"/>
    <row r="68" s="103" customFormat="1" ht="14.4"/>
    <row r="69" s="103" customFormat="1" ht="14.4"/>
    <row r="70" s="103" customFormat="1" ht="14.4"/>
    <row r="71" s="103" customFormat="1" ht="14.4"/>
    <row r="72" s="103" customFormat="1" ht="14.4"/>
    <row r="73" s="103" customFormat="1" ht="14.4"/>
    <row r="74" s="103" customFormat="1" ht="14.4"/>
    <row r="75" s="103" customFormat="1" ht="14.4"/>
    <row r="76" s="103" customFormat="1" ht="14.4"/>
    <row r="77" s="103" customFormat="1" ht="14.4"/>
    <row r="78" s="103" customFormat="1" ht="14.4"/>
    <row r="79" s="103" customFormat="1" ht="14.4"/>
    <row r="80" s="103" customFormat="1" ht="14.4"/>
    <row r="81" s="103" customFormat="1" ht="14.4"/>
    <row r="82" s="103" customFormat="1" ht="14.4"/>
    <row r="83" s="103" customFormat="1" ht="14.4"/>
    <row r="84" s="103" customFormat="1" ht="14.4"/>
    <row r="85" s="103" customFormat="1" ht="14.4"/>
    <row r="86" s="103" customFormat="1" ht="14.4"/>
    <row r="87" s="103" customFormat="1" ht="14.4"/>
    <row r="88" s="103" customFormat="1" ht="14.4"/>
    <row r="89" s="103" customFormat="1" ht="14.4"/>
    <row r="90" s="103" customFormat="1" ht="14.4"/>
    <row r="91" s="103" customFormat="1" ht="14.4"/>
    <row r="92" s="103" customFormat="1" ht="14.4"/>
    <row r="93" s="103" customFormat="1" ht="14.4"/>
    <row r="94" s="103" customFormat="1" ht="14.4"/>
    <row r="95" s="103" customFormat="1" ht="14.4"/>
    <row r="96" s="103" customFormat="1" ht="14.4"/>
    <row r="97" s="103" customFormat="1" ht="14.4"/>
    <row r="98" s="103" customFormat="1" ht="14.4"/>
    <row r="99" s="103" customFormat="1" ht="14.4"/>
    <row r="100" s="103" customFormat="1" ht="14.4"/>
    <row r="101" s="103" customFormat="1" ht="14.4"/>
    <row r="102" s="103" customFormat="1" ht="14.4"/>
    <row r="103" s="103" customFormat="1" ht="14.4"/>
    <row r="104" s="103" customFormat="1" ht="14.4"/>
    <row r="105" s="103" customFormat="1" ht="14.4"/>
    <row r="106" s="103" customFormat="1" ht="14.4"/>
    <row r="107" s="103" customFormat="1" ht="14.4"/>
    <row r="108" s="103" customFormat="1" ht="14.4"/>
    <row r="109" s="103" customFormat="1" ht="14.4"/>
    <row r="110" s="103" customFormat="1" ht="14.4"/>
    <row r="111" s="103" customFormat="1" ht="14.4"/>
    <row r="112" s="103" customFormat="1" ht="14.4"/>
    <row r="113" s="103" customFormat="1" ht="14.4"/>
    <row r="114" s="103" customFormat="1" ht="14.4"/>
    <row r="115" s="103" customFormat="1" ht="14.4"/>
    <row r="116" s="103" customFormat="1" ht="14.4"/>
    <row r="117" s="103" customFormat="1" ht="14.4"/>
    <row r="118" s="103" customFormat="1" ht="14.4"/>
    <row r="119" s="103" customFormat="1" ht="14.4"/>
    <row r="120" s="103" customFormat="1" ht="14.4"/>
    <row r="121" s="103" customFormat="1" ht="14.4"/>
    <row r="122" s="103" customFormat="1" ht="14.4"/>
    <row r="123" s="103" customFormat="1" ht="14.4"/>
    <row r="124" s="103" customFormat="1" ht="14.4"/>
    <row r="125" s="103" customFormat="1" ht="14.4"/>
    <row r="126" s="103" customFormat="1" ht="14.4"/>
    <row r="127" s="103" customFormat="1" ht="14.4"/>
    <row r="128" s="103" customFormat="1" ht="14.4"/>
    <row r="129" s="103" customFormat="1" ht="14.4"/>
    <row r="130" s="103" customFormat="1" ht="14.4"/>
    <row r="131" s="103" customFormat="1" ht="14.4"/>
    <row r="132" s="103" customFormat="1" ht="14.4"/>
    <row r="133" s="103" customFormat="1" ht="14.4"/>
    <row r="134" s="103" customFormat="1" ht="14.4"/>
    <row r="135" s="103" customFormat="1" ht="14.4"/>
    <row r="136" s="103" customFormat="1" ht="14.4"/>
    <row r="137" s="103" customFormat="1" ht="14.4"/>
    <row r="138" s="103" customFormat="1" ht="14.4"/>
    <row r="139" s="103" customFormat="1" ht="14.4"/>
    <row r="140" s="103" customFormat="1" ht="14.4"/>
    <row r="141" s="103" customFormat="1" ht="14.4"/>
    <row r="142" s="103" customFormat="1" ht="14.4"/>
    <row r="143" s="103" customFormat="1" ht="14.4"/>
    <row r="144" s="103" customFormat="1" ht="14.4"/>
    <row r="145" s="103" customFormat="1" ht="14.4"/>
    <row r="146" s="103" customFormat="1" ht="14.4"/>
    <row r="147" s="103" customFormat="1" ht="14.4"/>
    <row r="148" s="103" customFormat="1" ht="14.4"/>
    <row r="149" s="103" customFormat="1" ht="14.4"/>
    <row r="150" s="103" customFormat="1" ht="14.4"/>
    <row r="151" s="103" customFormat="1" ht="14.4"/>
    <row r="152" s="103" customFormat="1" ht="14.4"/>
    <row r="153" s="103" customFormat="1" ht="14.4"/>
    <row r="154" s="103" customFormat="1" ht="14.4"/>
    <row r="155" s="103" customFormat="1" ht="14.4"/>
    <row r="156" s="103" customFormat="1" ht="14.4"/>
    <row r="157" s="103" customFormat="1" ht="14.4"/>
    <row r="158" s="103" customFormat="1" ht="14.4"/>
    <row r="159" s="103" customFormat="1" ht="14.4"/>
    <row r="160" s="103" customFormat="1" ht="14.4"/>
    <row r="161" s="103" customFormat="1" ht="14.4"/>
    <row r="162" s="103" customFormat="1" ht="14.4"/>
    <row r="163" s="103" customFormat="1" ht="14.4"/>
    <row r="164" s="103" customFormat="1" ht="14.4"/>
    <row r="165" s="103" customFormat="1" ht="14.4"/>
    <row r="166" s="103" customFormat="1" ht="14.4"/>
    <row r="167" s="103" customFormat="1" ht="14.4"/>
    <row r="168" s="103" customFormat="1" ht="14.4"/>
    <row r="169" s="103" customFormat="1" ht="14.4"/>
    <row r="170" s="103" customFormat="1" ht="14.4"/>
    <row r="171" s="103" customFormat="1" ht="14.4"/>
    <row r="172" s="103" customFormat="1" ht="14.4"/>
    <row r="173" s="103" customFormat="1" ht="14.4"/>
    <row r="174" s="103" customFormat="1" ht="14.4"/>
    <row r="175" s="103" customFormat="1" ht="14.4"/>
    <row r="176" s="103" customFormat="1" ht="14.4"/>
    <row r="177" s="103" customFormat="1" ht="14.4"/>
    <row r="178" s="103" customFormat="1" ht="14.4"/>
    <row r="179" s="103" customFormat="1" ht="14.4"/>
    <row r="180" s="103" customFormat="1" ht="14.4"/>
    <row r="181" s="103" customFormat="1" ht="14.4"/>
    <row r="182" s="103" customFormat="1" ht="14.4"/>
    <row r="183" s="103" customFormat="1" ht="14.4"/>
    <row r="184" s="103" customFormat="1" ht="14.4"/>
    <row r="185" s="103" customFormat="1" ht="14.4"/>
    <row r="186" s="103" customFormat="1" ht="14.4"/>
    <row r="187" s="103" customFormat="1" ht="14.4"/>
    <row r="188" s="103" customFormat="1" ht="14.4"/>
    <row r="189" s="103" customFormat="1" ht="14.4"/>
    <row r="190" s="103" customFormat="1" ht="14.4"/>
    <row r="191" s="103" customFormat="1" ht="14.4"/>
    <row r="192" s="103" customFormat="1" ht="14.4"/>
    <row r="193" s="103" customFormat="1" ht="14.4"/>
    <row r="194" s="103" customFormat="1" ht="14.4"/>
    <row r="195" s="103" customFormat="1" ht="14.4"/>
    <row r="196" s="103" customFormat="1" ht="14.4"/>
    <row r="197" s="103" customFormat="1" ht="14.4"/>
    <row r="198" s="103" customFormat="1" ht="14.4"/>
    <row r="199" s="103" customFormat="1" ht="14.4"/>
    <row r="200" s="103" customFormat="1" ht="14.4"/>
    <row r="201" s="103" customFormat="1" ht="14.4"/>
    <row r="202" s="103" customFormat="1" ht="14.4"/>
    <row r="203" s="103" customFormat="1" ht="14.4"/>
    <row r="204" s="103" customFormat="1" ht="14.4"/>
    <row r="205" s="103" customFormat="1" ht="14.4"/>
    <row r="206" s="103" customFormat="1" ht="14.4"/>
    <row r="207" s="103" customFormat="1" ht="14.4"/>
    <row r="208" s="103" customFormat="1" ht="14.4"/>
    <row r="209" s="103" customFormat="1" ht="14.4"/>
    <row r="210" s="103" customFormat="1" ht="14.4"/>
    <row r="211" s="103" customFormat="1" ht="14.4"/>
    <row r="212" s="103" customFormat="1" ht="14.4"/>
    <row r="213" s="103" customFormat="1" ht="14.4"/>
    <row r="214" s="103" customFormat="1" ht="14.4"/>
    <row r="215" s="103" customFormat="1" ht="14.4"/>
    <row r="216" s="103" customFormat="1" ht="14.4"/>
    <row r="217" s="103" customFormat="1" ht="14.4"/>
    <row r="218" s="103" customFormat="1" ht="14.4"/>
    <row r="219" s="103" customFormat="1" ht="14.4"/>
    <row r="220" s="103" customFormat="1" ht="14.4"/>
    <row r="221" s="103" customFormat="1" ht="14.4"/>
    <row r="222" s="103" customFormat="1" ht="14.4"/>
    <row r="223" s="103" customFormat="1" ht="14.4"/>
    <row r="224" s="103" customFormat="1" ht="14.4"/>
    <row r="225" s="103" customFormat="1" ht="14.4"/>
    <row r="226" s="103" customFormat="1" ht="14.4"/>
    <row r="227" s="103" customFormat="1" ht="14.4"/>
    <row r="228" s="103" customFormat="1" ht="14.4"/>
    <row r="229" s="103" customFormat="1" ht="14.4"/>
    <row r="230" s="103" customFormat="1" ht="14.4"/>
    <row r="231" s="103" customFormat="1" ht="14.4"/>
    <row r="232" s="103" customFormat="1" ht="14.4"/>
    <row r="233" s="103" customFormat="1" ht="14.4"/>
    <row r="234" s="103" customFormat="1" ht="14.4"/>
    <row r="235" s="103" customFormat="1" ht="14.4"/>
    <row r="236" s="103" customFormat="1" ht="14.4"/>
    <row r="237" s="103" customFormat="1" ht="14.4"/>
    <row r="238" s="103" customFormat="1" ht="14.4"/>
    <row r="239" s="103" customFormat="1" ht="14.4"/>
    <row r="240" s="103" customFormat="1" ht="14.4"/>
    <row r="241" s="103" customFormat="1" ht="14.4"/>
    <row r="242" s="103" customFormat="1" ht="14.4"/>
    <row r="243" s="103" customFormat="1" ht="14.4"/>
    <row r="244" s="103" customFormat="1" ht="14.4"/>
    <row r="245" s="103" customFormat="1" ht="14.4"/>
    <row r="246" s="103" customFormat="1" ht="14.4"/>
    <row r="247" s="103" customFormat="1" ht="14.4"/>
    <row r="248" s="103" customFormat="1" ht="14.4"/>
    <row r="249" s="103" customFormat="1" ht="14.4"/>
  </sheetData>
  <sheetProtection formatCells="0" formatColumns="0" formatRows="0" insertRows="0" insertColumns="0" insertHyperlinks="0" deleteColumns="0" deleteRows="0" sort="0" autoFilter="0" pivotTables="0"/>
  <mergeCells count="13">
    <mergeCell ref="A2:O2"/>
    <mergeCell ref="E4:H4"/>
    <mergeCell ref="A4:A5"/>
    <mergeCell ref="B4:B5"/>
    <mergeCell ref="C4:C5"/>
    <mergeCell ref="D4:D5"/>
    <mergeCell ref="I4:I5"/>
    <mergeCell ref="J4:J5"/>
    <mergeCell ref="K4:K5"/>
    <mergeCell ref="L4:L5"/>
    <mergeCell ref="M4:M5"/>
    <mergeCell ref="N4:N5"/>
    <mergeCell ref="O4:O5"/>
  </mergeCells>
  <printOptions horizontalCentered="1"/>
  <pageMargins left="0.551181102362205" right="0.551181102362205" top="0.78740157480315" bottom="0.590551181102362" header="0.511811023622047" footer="0.511811023622047"/>
  <pageSetup paperSize="9" orientation="landscape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1"/>
  <sheetViews>
    <sheetView view="pageBreakPreview" zoomScaleNormal="85" workbookViewId="0">
      <selection activeCell="T14" sqref="T14"/>
    </sheetView>
  </sheetViews>
  <sheetFormatPr defaultColWidth="7" defaultRowHeight="10.8"/>
  <cols>
    <col min="1" max="1" width="8.87962962962963" style="78" customWidth="1"/>
    <col min="2" max="2" width="11.1296296296296" style="78" customWidth="1"/>
    <col min="3" max="3" width="8.87962962962963" style="78" customWidth="1"/>
    <col min="4" max="4" width="9.5" style="78" customWidth="1"/>
    <col min="5" max="5" width="10.8796296296296" style="78" customWidth="1"/>
    <col min="6" max="6" width="9.12962962962963" style="78" customWidth="1"/>
    <col min="7" max="7" width="9.62962962962963" style="78" customWidth="1"/>
    <col min="8" max="8" width="8.25925925925926" style="78" customWidth="1"/>
    <col min="9" max="9" width="9.25925925925926" style="78" customWidth="1"/>
    <col min="10" max="10" width="10" style="78" customWidth="1"/>
    <col min="11" max="11" width="6.87962962962963" style="78" customWidth="1"/>
    <col min="12" max="12" width="6.12962962962963" style="78" customWidth="1"/>
    <col min="13" max="13" width="10.1296296296296" style="78" customWidth="1"/>
    <col min="14" max="14" width="6.62962962962963" style="78" customWidth="1"/>
    <col min="15" max="15" width="7.75925925925926" style="78" customWidth="1"/>
    <col min="16" max="16384" width="7" style="78"/>
  </cols>
  <sheetData>
    <row r="1" ht="17.4" spans="1:20">
      <c r="A1" s="175" t="s">
        <v>113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  <c r="N1" s="175"/>
      <c r="O1" s="175"/>
      <c r="T1" s="100"/>
    </row>
    <row r="2" ht="28.5" customHeight="1" spans="1:20">
      <c r="A2" s="60" t="s">
        <v>114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101"/>
      <c r="Q2" s="101"/>
      <c r="R2" s="101"/>
      <c r="S2" s="101"/>
      <c r="T2" s="101"/>
    </row>
    <row r="3" ht="17.25" customHeight="1" spans="1:15">
      <c r="A3" s="176" t="s">
        <v>3</v>
      </c>
      <c r="B3" s="177"/>
      <c r="C3" s="177"/>
      <c r="D3" s="177"/>
      <c r="E3" s="177"/>
      <c r="F3" s="177"/>
      <c r="G3" s="177"/>
      <c r="H3" s="177"/>
      <c r="I3" s="177"/>
      <c r="J3" s="176"/>
      <c r="K3" s="176"/>
      <c r="L3" s="176"/>
      <c r="M3" s="176"/>
      <c r="N3" s="176"/>
      <c r="O3" s="176"/>
    </row>
    <row r="4" s="152" customFormat="1" ht="25.5" customHeight="1" spans="1:15">
      <c r="A4" s="178" t="s">
        <v>115</v>
      </c>
      <c r="B4" s="179" t="s">
        <v>116</v>
      </c>
      <c r="C4" s="179" t="s">
        <v>117</v>
      </c>
      <c r="D4" s="180" t="s">
        <v>77</v>
      </c>
      <c r="E4" s="181" t="s">
        <v>118</v>
      </c>
      <c r="F4" s="181"/>
      <c r="G4" s="181"/>
      <c r="H4" s="181"/>
      <c r="I4" s="181"/>
      <c r="J4" s="181" t="s">
        <v>119</v>
      </c>
      <c r="K4" s="181"/>
      <c r="L4" s="181"/>
      <c r="M4" s="181"/>
      <c r="N4" s="181"/>
      <c r="O4" s="181"/>
    </row>
    <row r="5" s="152" customFormat="1" ht="22.5" customHeight="1" spans="1:15">
      <c r="A5" s="178"/>
      <c r="B5" s="179"/>
      <c r="C5" s="179" t="s">
        <v>120</v>
      </c>
      <c r="D5" s="180"/>
      <c r="E5" s="180" t="s">
        <v>121</v>
      </c>
      <c r="F5" s="180" t="s">
        <v>122</v>
      </c>
      <c r="G5" s="180"/>
      <c r="H5" s="180"/>
      <c r="I5" s="199" t="s">
        <v>123</v>
      </c>
      <c r="J5" s="181"/>
      <c r="K5" s="200" t="s">
        <v>124</v>
      </c>
      <c r="L5" s="200"/>
      <c r="M5" s="200"/>
      <c r="N5" s="200" t="s">
        <v>125</v>
      </c>
      <c r="O5" s="201" t="s">
        <v>126</v>
      </c>
    </row>
    <row r="6" s="152" customFormat="1" ht="12" customHeight="1" spans="1:15">
      <c r="A6" s="178"/>
      <c r="B6" s="179"/>
      <c r="C6" s="179"/>
      <c r="D6" s="180"/>
      <c r="E6" s="180"/>
      <c r="F6" s="180" t="s">
        <v>87</v>
      </c>
      <c r="G6" s="180" t="s">
        <v>14</v>
      </c>
      <c r="H6" s="180" t="s">
        <v>127</v>
      </c>
      <c r="I6" s="199"/>
      <c r="J6" s="181"/>
      <c r="K6" s="200"/>
      <c r="L6" s="200"/>
      <c r="M6" s="200"/>
      <c r="N6" s="200"/>
      <c r="O6" s="201"/>
    </row>
    <row r="7" s="152" customFormat="1" ht="36.75" customHeight="1" spans="1:15">
      <c r="A7" s="178"/>
      <c r="B7" s="179"/>
      <c r="C7" s="179"/>
      <c r="D7" s="180"/>
      <c r="E7" s="180"/>
      <c r="F7" s="180"/>
      <c r="G7" s="180"/>
      <c r="H7" s="180"/>
      <c r="I7" s="199"/>
      <c r="J7" s="181"/>
      <c r="K7" s="200" t="s">
        <v>128</v>
      </c>
      <c r="L7" s="200" t="s">
        <v>129</v>
      </c>
      <c r="M7" s="200" t="s">
        <v>19</v>
      </c>
      <c r="N7" s="200"/>
      <c r="O7" s="201"/>
    </row>
    <row r="8" s="152" customFormat="1" ht="24.75" customHeight="1" spans="1:15">
      <c r="A8" s="182" t="s">
        <v>88</v>
      </c>
      <c r="B8" s="182" t="s">
        <v>88</v>
      </c>
      <c r="C8" s="182" t="s">
        <v>88</v>
      </c>
      <c r="D8" s="182" t="s">
        <v>130</v>
      </c>
      <c r="E8" s="182" t="s">
        <v>131</v>
      </c>
      <c r="F8" s="182" t="s">
        <v>132</v>
      </c>
      <c r="G8" s="182">
        <v>4</v>
      </c>
      <c r="H8" s="182">
        <v>5</v>
      </c>
      <c r="I8" s="182">
        <v>6</v>
      </c>
      <c r="J8" s="182">
        <v>7</v>
      </c>
      <c r="K8" s="182">
        <v>8</v>
      </c>
      <c r="L8" s="182">
        <v>9</v>
      </c>
      <c r="M8" s="182">
        <v>10</v>
      </c>
      <c r="N8" s="182">
        <v>11</v>
      </c>
      <c r="O8" s="182">
        <v>12</v>
      </c>
    </row>
    <row r="9" ht="24.75" customHeight="1" spans="1:15">
      <c r="A9" s="183" t="s">
        <v>77</v>
      </c>
      <c r="B9" s="184"/>
      <c r="C9" s="185"/>
      <c r="D9" s="186">
        <f>SUM(D10:D31)</f>
        <v>9522002.24</v>
      </c>
      <c r="E9" s="186">
        <f t="shared" ref="E9:O9" si="0">SUM(E10:E31)</f>
        <v>5808626.64</v>
      </c>
      <c r="F9" s="186">
        <f t="shared" si="0"/>
        <v>4070026.64</v>
      </c>
      <c r="G9" s="186">
        <f t="shared" si="0"/>
        <v>3999298.64</v>
      </c>
      <c r="H9" s="186">
        <f t="shared" si="0"/>
        <v>70728</v>
      </c>
      <c r="I9" s="186">
        <f t="shared" si="0"/>
        <v>1738600</v>
      </c>
      <c r="J9" s="186">
        <f t="shared" si="0"/>
        <v>3713375.6</v>
      </c>
      <c r="K9" s="186"/>
      <c r="L9" s="186"/>
      <c r="M9" s="186"/>
      <c r="N9" s="186"/>
      <c r="O9" s="186"/>
    </row>
    <row r="10" ht="32.25" customHeight="1" spans="1:15">
      <c r="A10" s="184" t="s">
        <v>2</v>
      </c>
      <c r="B10" s="187" t="s">
        <v>92</v>
      </c>
      <c r="C10" s="188">
        <v>2010301</v>
      </c>
      <c r="D10" s="186">
        <f>E10+J10</f>
        <v>1810066</v>
      </c>
      <c r="E10" s="186">
        <f>F10+I10</f>
        <v>1667130</v>
      </c>
      <c r="F10" s="186">
        <f>G10+H10</f>
        <v>1074530</v>
      </c>
      <c r="G10" s="189">
        <v>1074530</v>
      </c>
      <c r="H10" s="189"/>
      <c r="I10" s="189">
        <v>592600</v>
      </c>
      <c r="J10" s="186">
        <v>142936</v>
      </c>
      <c r="K10" s="202"/>
      <c r="L10" s="202"/>
      <c r="M10" s="202"/>
      <c r="N10" s="196"/>
      <c r="O10" s="196"/>
    </row>
    <row r="11" ht="32.25" customHeight="1" spans="1:15">
      <c r="A11" s="190" t="s">
        <v>2</v>
      </c>
      <c r="B11" s="191" t="s">
        <v>93</v>
      </c>
      <c r="C11" s="191">
        <v>2011105</v>
      </c>
      <c r="D11" s="192">
        <f>E11+J11</f>
        <v>90000</v>
      </c>
      <c r="E11" s="192">
        <f>F11+I11</f>
        <v>90000</v>
      </c>
      <c r="F11" s="192"/>
      <c r="G11" s="193"/>
      <c r="H11" s="193"/>
      <c r="I11" s="193">
        <v>90000</v>
      </c>
      <c r="J11" s="192"/>
      <c r="K11" s="203"/>
      <c r="L11" s="203"/>
      <c r="M11" s="203"/>
      <c r="N11" s="204"/>
      <c r="O11" s="204"/>
    </row>
    <row r="12" ht="32.25" customHeight="1" spans="1:15">
      <c r="A12" s="184" t="s">
        <v>2</v>
      </c>
      <c r="B12" s="187" t="s">
        <v>94</v>
      </c>
      <c r="C12" s="188">
        <v>2010601</v>
      </c>
      <c r="D12" s="186">
        <f t="shared" ref="D12:D31" si="1">E12+J12</f>
        <v>50000</v>
      </c>
      <c r="E12" s="186">
        <f t="shared" ref="E12:E22" si="2">F12+I12</f>
        <v>50000</v>
      </c>
      <c r="F12" s="186"/>
      <c r="G12" s="189"/>
      <c r="H12" s="189"/>
      <c r="I12" s="189">
        <v>50000</v>
      </c>
      <c r="J12" s="186"/>
      <c r="K12" s="202"/>
      <c r="L12" s="202"/>
      <c r="M12" s="202"/>
      <c r="N12" s="196"/>
      <c r="O12" s="196"/>
    </row>
    <row r="13" ht="32.25" customHeight="1" spans="1:15">
      <c r="A13" s="184" t="s">
        <v>2</v>
      </c>
      <c r="B13" s="187" t="s">
        <v>95</v>
      </c>
      <c r="C13" s="188">
        <v>2012999</v>
      </c>
      <c r="D13" s="186">
        <f t="shared" si="1"/>
        <v>30000</v>
      </c>
      <c r="E13" s="186">
        <f t="shared" si="2"/>
        <v>30000</v>
      </c>
      <c r="F13" s="186"/>
      <c r="G13" s="189"/>
      <c r="H13" s="189"/>
      <c r="I13" s="189">
        <v>30000</v>
      </c>
      <c r="J13" s="186"/>
      <c r="K13" s="202"/>
      <c r="L13" s="202"/>
      <c r="M13" s="202"/>
      <c r="N13" s="196"/>
      <c r="O13" s="196"/>
    </row>
    <row r="14" ht="32.25" customHeight="1" spans="1:15">
      <c r="A14" s="184" t="s">
        <v>2</v>
      </c>
      <c r="B14" s="187" t="s">
        <v>96</v>
      </c>
      <c r="C14" s="188">
        <v>2013101</v>
      </c>
      <c r="D14" s="186">
        <f t="shared" si="1"/>
        <v>790595</v>
      </c>
      <c r="E14" s="186">
        <f t="shared" si="2"/>
        <v>790595</v>
      </c>
      <c r="F14" s="186">
        <f>G14+H14</f>
        <v>350595</v>
      </c>
      <c r="G14" s="189">
        <v>350595</v>
      </c>
      <c r="H14" s="189"/>
      <c r="I14" s="189">
        <v>440000</v>
      </c>
      <c r="J14" s="186"/>
      <c r="K14" s="202"/>
      <c r="L14" s="202"/>
      <c r="M14" s="202"/>
      <c r="N14" s="196"/>
      <c r="O14" s="196"/>
    </row>
    <row r="15" ht="46.5" customHeight="1" spans="1:15">
      <c r="A15" s="184" t="s">
        <v>2</v>
      </c>
      <c r="B15" s="194" t="s">
        <v>97</v>
      </c>
      <c r="C15" s="188">
        <v>2080505</v>
      </c>
      <c r="D15" s="186">
        <f t="shared" si="1"/>
        <v>391726.4</v>
      </c>
      <c r="E15" s="186">
        <f t="shared" si="2"/>
        <v>391726.4</v>
      </c>
      <c r="F15" s="186">
        <f>G15+H15</f>
        <v>391726.4</v>
      </c>
      <c r="G15" s="189">
        <v>391726.4</v>
      </c>
      <c r="H15" s="189"/>
      <c r="I15" s="189"/>
      <c r="J15" s="186"/>
      <c r="K15" s="202"/>
      <c r="L15" s="202"/>
      <c r="M15" s="202"/>
      <c r="N15" s="196"/>
      <c r="O15" s="196"/>
    </row>
    <row r="16" ht="41.25" customHeight="1" spans="1:15">
      <c r="A16" s="184" t="s">
        <v>2</v>
      </c>
      <c r="B16" s="187" t="s">
        <v>98</v>
      </c>
      <c r="C16" s="188">
        <v>2080506</v>
      </c>
      <c r="D16" s="186">
        <f t="shared" si="1"/>
        <v>195863.2</v>
      </c>
      <c r="E16" s="186">
        <f t="shared" si="2"/>
        <v>195863.2</v>
      </c>
      <c r="F16" s="186">
        <f>G16+H16</f>
        <v>195863.2</v>
      </c>
      <c r="G16" s="189">
        <v>195863.2</v>
      </c>
      <c r="H16" s="189"/>
      <c r="I16" s="189"/>
      <c r="J16" s="186"/>
      <c r="K16" s="202"/>
      <c r="L16" s="202"/>
      <c r="M16" s="202"/>
      <c r="N16" s="196"/>
      <c r="O16" s="196"/>
    </row>
    <row r="17" ht="32.25" customHeight="1" spans="1:15">
      <c r="A17" s="184" t="s">
        <v>2</v>
      </c>
      <c r="B17" s="187" t="s">
        <v>99</v>
      </c>
      <c r="C17" s="188">
        <v>2080801</v>
      </c>
      <c r="D17" s="186">
        <f t="shared" si="1"/>
        <v>70728</v>
      </c>
      <c r="E17" s="186">
        <f t="shared" si="2"/>
        <v>70728</v>
      </c>
      <c r="F17" s="186">
        <f>G17+H17</f>
        <v>70728</v>
      </c>
      <c r="G17" s="189"/>
      <c r="H17" s="189">
        <v>70728</v>
      </c>
      <c r="I17" s="189"/>
      <c r="J17" s="186"/>
      <c r="K17" s="202"/>
      <c r="L17" s="202"/>
      <c r="M17" s="202"/>
      <c r="N17" s="196"/>
      <c r="O17" s="196"/>
    </row>
    <row r="18" ht="32.25" customHeight="1" spans="1:15">
      <c r="A18" s="184" t="s">
        <v>2</v>
      </c>
      <c r="B18" s="187" t="s">
        <v>100</v>
      </c>
      <c r="C18" s="188">
        <v>2080899</v>
      </c>
      <c r="D18" s="186">
        <f t="shared" si="1"/>
        <v>80000</v>
      </c>
      <c r="E18" s="186">
        <f t="shared" si="2"/>
        <v>80000</v>
      </c>
      <c r="F18" s="186"/>
      <c r="G18" s="189"/>
      <c r="H18" s="189"/>
      <c r="I18" s="189">
        <v>80000</v>
      </c>
      <c r="J18" s="186"/>
      <c r="K18" s="202"/>
      <c r="L18" s="202"/>
      <c r="M18" s="202"/>
      <c r="N18" s="196"/>
      <c r="O18" s="196"/>
    </row>
    <row r="19" ht="32.25" customHeight="1" spans="1:15">
      <c r="A19" s="184" t="s">
        <v>2</v>
      </c>
      <c r="B19" s="187" t="s">
        <v>101</v>
      </c>
      <c r="C19" s="188">
        <v>2101101</v>
      </c>
      <c r="D19" s="186">
        <f t="shared" si="1"/>
        <v>115637.04</v>
      </c>
      <c r="E19" s="186">
        <f t="shared" si="2"/>
        <v>115637.04</v>
      </c>
      <c r="F19" s="186">
        <f>G19+H19</f>
        <v>115637.04</v>
      </c>
      <c r="G19" s="189">
        <v>115637.04</v>
      </c>
      <c r="H19" s="189"/>
      <c r="I19" s="189"/>
      <c r="J19" s="205"/>
      <c r="K19" s="202"/>
      <c r="L19" s="202"/>
      <c r="M19" s="202"/>
      <c r="N19" s="196"/>
      <c r="O19" s="196"/>
    </row>
    <row r="20" ht="32.25" customHeight="1" spans="1:15">
      <c r="A20" s="184" t="s">
        <v>2</v>
      </c>
      <c r="B20" s="194" t="s">
        <v>102</v>
      </c>
      <c r="C20" s="188">
        <v>2101102</v>
      </c>
      <c r="D20" s="186">
        <f t="shared" si="1"/>
        <v>71190</v>
      </c>
      <c r="E20" s="186">
        <f t="shared" si="2"/>
        <v>71190</v>
      </c>
      <c r="F20" s="186">
        <f>G20+H20</f>
        <v>71190</v>
      </c>
      <c r="G20" s="189">
        <v>71190</v>
      </c>
      <c r="H20" s="189"/>
      <c r="I20" s="189"/>
      <c r="J20" s="186"/>
      <c r="K20" s="202"/>
      <c r="L20" s="202"/>
      <c r="M20" s="202"/>
      <c r="N20" s="196"/>
      <c r="O20" s="196"/>
    </row>
    <row r="21" ht="32.25" customHeight="1" spans="1:15">
      <c r="A21" s="184" t="s">
        <v>2</v>
      </c>
      <c r="B21" s="187" t="s">
        <v>103</v>
      </c>
      <c r="C21" s="188">
        <v>2130104</v>
      </c>
      <c r="D21" s="186">
        <f t="shared" si="1"/>
        <v>1976217</v>
      </c>
      <c r="E21" s="186">
        <f t="shared" si="2"/>
        <v>1976217</v>
      </c>
      <c r="F21" s="186">
        <f>G21+H21</f>
        <v>1520217</v>
      </c>
      <c r="G21" s="189">
        <v>1520217</v>
      </c>
      <c r="H21" s="189"/>
      <c r="I21" s="189">
        <v>456000</v>
      </c>
      <c r="J21" s="196"/>
      <c r="K21" s="196"/>
      <c r="L21" s="196"/>
      <c r="M21" s="196"/>
      <c r="N21" s="196"/>
      <c r="O21" s="196"/>
    </row>
    <row r="22" ht="44.25" customHeight="1" spans="1:15">
      <c r="A22" s="184" t="s">
        <v>2</v>
      </c>
      <c r="B22" s="194" t="s">
        <v>104</v>
      </c>
      <c r="C22" s="188">
        <v>2210201</v>
      </c>
      <c r="D22" s="186">
        <f t="shared" si="1"/>
        <v>279540</v>
      </c>
      <c r="E22" s="186">
        <f t="shared" si="2"/>
        <v>279540</v>
      </c>
      <c r="F22" s="186">
        <f>G22+H22</f>
        <v>279540</v>
      </c>
      <c r="G22" s="189">
        <v>279540</v>
      </c>
      <c r="H22" s="189"/>
      <c r="I22" s="189"/>
      <c r="J22" s="196"/>
      <c r="K22" s="196"/>
      <c r="L22" s="196"/>
      <c r="M22" s="196"/>
      <c r="N22" s="196"/>
      <c r="O22" s="196"/>
    </row>
    <row r="23" ht="45.75" customHeight="1" spans="1:15">
      <c r="A23" s="184" t="s">
        <v>2</v>
      </c>
      <c r="B23" s="194" t="s">
        <v>105</v>
      </c>
      <c r="C23" s="195">
        <v>2130599</v>
      </c>
      <c r="D23" s="186">
        <f t="shared" si="1"/>
        <v>84000</v>
      </c>
      <c r="E23" s="186"/>
      <c r="F23" s="186"/>
      <c r="G23" s="196"/>
      <c r="H23" s="196"/>
      <c r="I23" s="196"/>
      <c r="J23" s="206">
        <v>84000</v>
      </c>
      <c r="K23" s="196"/>
      <c r="L23" s="196"/>
      <c r="M23" s="196"/>
      <c r="N23" s="196"/>
      <c r="O23" s="206"/>
    </row>
    <row r="24" ht="54" customHeight="1" spans="1:15">
      <c r="A24" s="184" t="s">
        <v>2</v>
      </c>
      <c r="B24" s="194" t="s">
        <v>106</v>
      </c>
      <c r="C24" s="197">
        <v>2010399</v>
      </c>
      <c r="D24" s="186">
        <f t="shared" si="1"/>
        <v>270000</v>
      </c>
      <c r="E24" s="186"/>
      <c r="F24" s="186"/>
      <c r="G24" s="196"/>
      <c r="H24" s="196"/>
      <c r="I24" s="196"/>
      <c r="J24" s="206">
        <v>270000</v>
      </c>
      <c r="K24" s="196"/>
      <c r="L24" s="196"/>
      <c r="M24" s="196"/>
      <c r="N24" s="196"/>
      <c r="O24" s="196"/>
    </row>
    <row r="25" ht="32.25" customHeight="1" spans="1:15">
      <c r="A25" s="184" t="s">
        <v>2</v>
      </c>
      <c r="B25" s="187" t="s">
        <v>107</v>
      </c>
      <c r="C25" s="197">
        <v>2100799</v>
      </c>
      <c r="D25" s="186">
        <f t="shared" si="1"/>
        <v>20000</v>
      </c>
      <c r="E25" s="186"/>
      <c r="F25" s="186"/>
      <c r="G25" s="196"/>
      <c r="H25" s="196"/>
      <c r="I25" s="196"/>
      <c r="J25" s="206">
        <v>20000</v>
      </c>
      <c r="K25" s="196"/>
      <c r="L25" s="196"/>
      <c r="M25" s="196"/>
      <c r="N25" s="196"/>
      <c r="O25" s="196"/>
    </row>
    <row r="26" ht="41.25" customHeight="1" spans="1:15">
      <c r="A26" s="184" t="s">
        <v>2</v>
      </c>
      <c r="B26" s="194" t="s">
        <v>105</v>
      </c>
      <c r="C26" s="197">
        <v>2130199</v>
      </c>
      <c r="D26" s="186">
        <f t="shared" si="1"/>
        <v>200000</v>
      </c>
      <c r="E26" s="186"/>
      <c r="F26" s="186"/>
      <c r="G26" s="196"/>
      <c r="H26" s="196"/>
      <c r="I26" s="196"/>
      <c r="J26" s="206">
        <v>200000</v>
      </c>
      <c r="K26" s="196"/>
      <c r="L26" s="196"/>
      <c r="M26" s="196"/>
      <c r="N26" s="196"/>
      <c r="O26" s="196"/>
    </row>
    <row r="27" ht="41.25" customHeight="1" spans="1:15">
      <c r="A27" s="184" t="s">
        <v>2</v>
      </c>
      <c r="B27" s="194" t="s">
        <v>108</v>
      </c>
      <c r="C27" s="197">
        <v>2130705</v>
      </c>
      <c r="D27" s="186">
        <f t="shared" si="1"/>
        <v>2574960</v>
      </c>
      <c r="E27" s="186"/>
      <c r="F27" s="186"/>
      <c r="G27" s="196"/>
      <c r="H27" s="196"/>
      <c r="I27" s="196"/>
      <c r="J27" s="206">
        <v>2574960</v>
      </c>
      <c r="K27" s="196"/>
      <c r="L27" s="196"/>
      <c r="M27" s="196"/>
      <c r="N27" s="196"/>
      <c r="O27" s="196"/>
    </row>
    <row r="28" ht="45.75" customHeight="1" spans="1:15">
      <c r="A28" s="184" t="s">
        <v>2</v>
      </c>
      <c r="B28" s="194" t="s">
        <v>109</v>
      </c>
      <c r="C28" s="197">
        <v>2120199</v>
      </c>
      <c r="D28" s="186">
        <f t="shared" si="1"/>
        <v>228200</v>
      </c>
      <c r="E28" s="186"/>
      <c r="F28" s="186"/>
      <c r="G28" s="196"/>
      <c r="H28" s="196"/>
      <c r="I28" s="196"/>
      <c r="J28" s="206">
        <v>228200</v>
      </c>
      <c r="K28" s="196"/>
      <c r="L28" s="196"/>
      <c r="M28" s="196"/>
      <c r="N28" s="196"/>
      <c r="O28" s="196"/>
    </row>
    <row r="29" ht="32.25" customHeight="1" spans="1:15">
      <c r="A29" s="184" t="s">
        <v>2</v>
      </c>
      <c r="B29" s="194" t="s">
        <v>110</v>
      </c>
      <c r="C29" s="198">
        <v>2010302</v>
      </c>
      <c r="D29" s="186">
        <f t="shared" si="1"/>
        <v>16000</v>
      </c>
      <c r="E29" s="186"/>
      <c r="F29" s="186"/>
      <c r="G29" s="196"/>
      <c r="H29" s="196"/>
      <c r="I29" s="196"/>
      <c r="J29" s="206">
        <v>16000</v>
      </c>
      <c r="K29" s="196"/>
      <c r="L29" s="196"/>
      <c r="M29" s="196"/>
      <c r="N29" s="196"/>
      <c r="O29" s="196"/>
    </row>
    <row r="30" ht="32.25" customHeight="1" spans="1:15">
      <c r="A30" s="184" t="s">
        <v>2</v>
      </c>
      <c r="B30" s="187" t="s">
        <v>111</v>
      </c>
      <c r="C30" s="197">
        <v>2013299</v>
      </c>
      <c r="D30" s="186">
        <f t="shared" si="1"/>
        <v>155000</v>
      </c>
      <c r="E30" s="186"/>
      <c r="F30" s="186"/>
      <c r="G30" s="196"/>
      <c r="H30" s="196"/>
      <c r="I30" s="196"/>
      <c r="J30" s="206">
        <v>155000</v>
      </c>
      <c r="K30" s="196"/>
      <c r="L30" s="196"/>
      <c r="M30" s="196"/>
      <c r="N30" s="196"/>
      <c r="O30" s="196"/>
    </row>
    <row r="31" ht="32.25" customHeight="1" spans="1:15">
      <c r="A31" s="184" t="s">
        <v>2</v>
      </c>
      <c r="B31" s="194" t="s">
        <v>112</v>
      </c>
      <c r="C31" s="198">
        <v>2130122</v>
      </c>
      <c r="D31" s="186">
        <f t="shared" si="1"/>
        <v>22279.6</v>
      </c>
      <c r="E31" s="186"/>
      <c r="F31" s="186"/>
      <c r="G31" s="196"/>
      <c r="H31" s="196"/>
      <c r="I31" s="196"/>
      <c r="J31" s="206">
        <v>22279.6</v>
      </c>
      <c r="K31" s="196"/>
      <c r="L31" s="196"/>
      <c r="M31" s="196"/>
      <c r="N31" s="196"/>
      <c r="O31" s="196"/>
    </row>
  </sheetData>
  <mergeCells count="19">
    <mergeCell ref="A1:O1"/>
    <mergeCell ref="A2:O2"/>
    <mergeCell ref="A3:O3"/>
    <mergeCell ref="E4:I4"/>
    <mergeCell ref="K4:O4"/>
    <mergeCell ref="F5:H5"/>
    <mergeCell ref="A4:A7"/>
    <mergeCell ref="B4:B7"/>
    <mergeCell ref="C5:C7"/>
    <mergeCell ref="D4:D7"/>
    <mergeCell ref="E5:E7"/>
    <mergeCell ref="F6:F7"/>
    <mergeCell ref="G6:G7"/>
    <mergeCell ref="H6:H7"/>
    <mergeCell ref="I5:I7"/>
    <mergeCell ref="J4:J7"/>
    <mergeCell ref="N5:N7"/>
    <mergeCell ref="O5:O7"/>
    <mergeCell ref="K5:M6"/>
  </mergeCells>
  <printOptions horizontalCentered="1"/>
  <pageMargins left="0.551181102362205" right="0.551181102362205" top="0.78740157480315" bottom="0.590551181102362" header="0.511811023622047" footer="0.511811023622047"/>
  <pageSetup paperSize="9" orientation="landscape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9"/>
  <sheetViews>
    <sheetView view="pageBreakPreview" zoomScaleNormal="100" topLeftCell="A6" workbookViewId="0">
      <selection activeCell="M19" sqref="M19"/>
    </sheetView>
  </sheetViews>
  <sheetFormatPr defaultColWidth="7" defaultRowHeight="10.8"/>
  <cols>
    <col min="1" max="2" width="17.2592592592593" style="153" customWidth="1"/>
    <col min="3" max="3" width="10.3796296296296" style="153" customWidth="1"/>
    <col min="4" max="4" width="10.8796296296296" style="153" customWidth="1"/>
    <col min="5" max="5" width="13" style="153" customWidth="1"/>
    <col min="6" max="6" width="4.62962962962963" style="153" customWidth="1"/>
    <col min="7" max="7" width="13.7777777777778" style="78" customWidth="1"/>
    <col min="8" max="8" width="10.6296296296296" style="78" customWidth="1"/>
    <col min="9" max="9" width="7.37962962962963" style="78" customWidth="1"/>
    <col min="10" max="10" width="7" style="78"/>
    <col min="11" max="11" width="4.87962962962963" style="78" customWidth="1"/>
    <col min="12" max="12" width="3.87962962962963" style="78" customWidth="1"/>
    <col min="13" max="13" width="4.37962962962963" style="78" customWidth="1"/>
    <col min="14" max="14" width="4.5" style="78" customWidth="1"/>
    <col min="15" max="15" width="4.25925925925926" style="78" customWidth="1"/>
    <col min="16" max="16" width="4.5" style="78" customWidth="1"/>
    <col min="17" max="17" width="5.12962962962963" style="78" customWidth="1"/>
    <col min="18" max="16384" width="7" style="78"/>
  </cols>
  <sheetData>
    <row r="1" ht="20.4" spans="1:20">
      <c r="A1" s="154"/>
      <c r="B1" s="154"/>
      <c r="E1" s="155"/>
      <c r="F1" s="155"/>
      <c r="Q1" s="174" t="s">
        <v>133</v>
      </c>
      <c r="T1" s="100"/>
    </row>
    <row r="2" ht="24" customHeight="1" spans="1:20">
      <c r="A2" s="44" t="s">
        <v>134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101"/>
      <c r="S2" s="101"/>
      <c r="T2" s="101"/>
    </row>
    <row r="3" ht="23.25" customHeight="1" spans="1:17">
      <c r="A3" s="156"/>
      <c r="E3" s="102"/>
      <c r="F3" s="102"/>
      <c r="Q3" s="102" t="s">
        <v>3</v>
      </c>
    </row>
    <row r="4" s="152" customFormat="1" ht="32.25" customHeight="1" spans="1:17">
      <c r="A4" s="157" t="s">
        <v>135</v>
      </c>
      <c r="B4" s="158"/>
      <c r="C4" s="159" t="s">
        <v>136</v>
      </c>
      <c r="D4" s="160"/>
      <c r="E4" s="161"/>
      <c r="F4" s="162" t="s">
        <v>78</v>
      </c>
      <c r="G4" s="162" t="s">
        <v>79</v>
      </c>
      <c r="H4" s="162"/>
      <c r="I4" s="162"/>
      <c r="J4" s="162"/>
      <c r="K4" s="162" t="s">
        <v>80</v>
      </c>
      <c r="L4" s="162" t="s">
        <v>81</v>
      </c>
      <c r="M4" s="162" t="s">
        <v>82</v>
      </c>
      <c r="N4" s="162" t="s">
        <v>83</v>
      </c>
      <c r="O4" s="162" t="s">
        <v>84</v>
      </c>
      <c r="P4" s="162" t="s">
        <v>85</v>
      </c>
      <c r="Q4" s="162" t="s">
        <v>86</v>
      </c>
    </row>
    <row r="5" s="152" customFormat="1" ht="42" customHeight="1" spans="1:17">
      <c r="A5" s="28" t="s">
        <v>137</v>
      </c>
      <c r="B5" s="28" t="s">
        <v>138</v>
      </c>
      <c r="C5" s="86" t="s">
        <v>77</v>
      </c>
      <c r="D5" s="86" t="s">
        <v>122</v>
      </c>
      <c r="E5" s="86" t="s">
        <v>123</v>
      </c>
      <c r="F5" s="162"/>
      <c r="G5" s="162" t="s">
        <v>87</v>
      </c>
      <c r="H5" s="162" t="s">
        <v>13</v>
      </c>
      <c r="I5" s="162" t="s">
        <v>16</v>
      </c>
      <c r="J5" s="162" t="s">
        <v>19</v>
      </c>
      <c r="K5" s="162"/>
      <c r="L5" s="162"/>
      <c r="M5" s="162"/>
      <c r="N5" s="162"/>
      <c r="O5" s="162"/>
      <c r="P5" s="162"/>
      <c r="Q5" s="162"/>
    </row>
    <row r="6" s="152" customFormat="1" ht="42" customHeight="1" spans="1:17">
      <c r="A6" s="163" t="s">
        <v>139</v>
      </c>
      <c r="B6" s="163" t="s">
        <v>139</v>
      </c>
      <c r="C6" s="28" t="s">
        <v>140</v>
      </c>
      <c r="D6" s="28">
        <v>2</v>
      </c>
      <c r="E6" s="28">
        <v>3</v>
      </c>
      <c r="F6" s="28">
        <v>4</v>
      </c>
      <c r="G6" s="28" t="s">
        <v>141</v>
      </c>
      <c r="H6" s="28">
        <v>6</v>
      </c>
      <c r="I6" s="28">
        <v>7</v>
      </c>
      <c r="J6" s="28">
        <v>8</v>
      </c>
      <c r="K6" s="28">
        <v>9</v>
      </c>
      <c r="L6" s="28">
        <v>10</v>
      </c>
      <c r="M6" s="28">
        <v>11</v>
      </c>
      <c r="N6" s="28">
        <v>12</v>
      </c>
      <c r="O6" s="28">
        <v>13</v>
      </c>
      <c r="P6" s="28">
        <v>14</v>
      </c>
      <c r="Q6" s="28">
        <v>15</v>
      </c>
    </row>
    <row r="7" ht="27.75" customHeight="1" spans="1:17">
      <c r="A7" s="164" t="s">
        <v>77</v>
      </c>
      <c r="B7" s="165"/>
      <c r="C7" s="166">
        <f>SUM(C8:C28)</f>
        <v>5805026.64</v>
      </c>
      <c r="D7" s="166">
        <f>SUM(D8:D28)</f>
        <v>4070026.64</v>
      </c>
      <c r="E7" s="166">
        <f>SUM(E8:E28)</f>
        <v>1735000</v>
      </c>
      <c r="F7" s="166"/>
      <c r="G7" s="166">
        <f>SUM(H7:J7)</f>
        <v>5805026.64</v>
      </c>
      <c r="H7" s="166">
        <f>SUM(H8:H28)</f>
        <v>5805026.64</v>
      </c>
      <c r="I7" s="166"/>
      <c r="J7" s="172"/>
      <c r="K7" s="172"/>
      <c r="L7" s="172"/>
      <c r="M7" s="172"/>
      <c r="N7" s="172"/>
      <c r="O7" s="172"/>
      <c r="P7" s="172"/>
      <c r="Q7" s="172"/>
    </row>
    <row r="8" ht="27.75" customHeight="1" spans="1:17">
      <c r="A8" s="28" t="s">
        <v>142</v>
      </c>
      <c r="B8" s="28" t="s">
        <v>143</v>
      </c>
      <c r="C8" s="166">
        <f>SUM(D8:E8)</f>
        <v>2549090</v>
      </c>
      <c r="D8" s="166">
        <v>2549090</v>
      </c>
      <c r="E8" s="166"/>
      <c r="F8" s="166"/>
      <c r="G8" s="166">
        <f t="shared" ref="G8:G28" si="0">SUM(H8:J8)</f>
        <v>2549090</v>
      </c>
      <c r="H8" s="166">
        <v>2549090</v>
      </c>
      <c r="I8" s="166"/>
      <c r="J8" s="172"/>
      <c r="K8" s="172"/>
      <c r="L8" s="172"/>
      <c r="M8" s="172"/>
      <c r="N8" s="172"/>
      <c r="O8" s="172"/>
      <c r="P8" s="172"/>
      <c r="Q8" s="172"/>
    </row>
    <row r="9" ht="27.75" customHeight="1" spans="1:17">
      <c r="A9" s="28" t="s">
        <v>144</v>
      </c>
      <c r="B9" s="28" t="s">
        <v>143</v>
      </c>
      <c r="C9" s="166">
        <f t="shared" ref="C9:C28" si="1">SUM(D9:E9)</f>
        <v>387990</v>
      </c>
      <c r="D9" s="166">
        <v>387990</v>
      </c>
      <c r="E9" s="166"/>
      <c r="F9" s="166"/>
      <c r="G9" s="166">
        <f t="shared" si="0"/>
        <v>387990</v>
      </c>
      <c r="H9" s="166">
        <v>387990</v>
      </c>
      <c r="I9" s="166"/>
      <c r="J9" s="172"/>
      <c r="K9" s="172"/>
      <c r="L9" s="172"/>
      <c r="M9" s="172"/>
      <c r="N9" s="172"/>
      <c r="O9" s="172"/>
      <c r="P9" s="172"/>
      <c r="Q9" s="172"/>
    </row>
    <row r="10" ht="27.75" customHeight="1" spans="1:17">
      <c r="A10" s="28" t="s">
        <v>145</v>
      </c>
      <c r="B10" s="28" t="s">
        <v>146</v>
      </c>
      <c r="C10" s="166">
        <f t="shared" si="1"/>
        <v>70728</v>
      </c>
      <c r="D10" s="166">
        <v>70728</v>
      </c>
      <c r="E10" s="166"/>
      <c r="F10" s="166"/>
      <c r="G10" s="166">
        <f t="shared" si="0"/>
        <v>70728</v>
      </c>
      <c r="H10" s="166">
        <v>70728</v>
      </c>
      <c r="I10" s="166"/>
      <c r="J10" s="172"/>
      <c r="K10" s="172"/>
      <c r="L10" s="172"/>
      <c r="M10" s="172"/>
      <c r="N10" s="172"/>
      <c r="O10" s="172"/>
      <c r="P10" s="172"/>
      <c r="Q10" s="172"/>
    </row>
    <row r="11" ht="27.75" customHeight="1" spans="1:17">
      <c r="A11" s="28" t="s">
        <v>147</v>
      </c>
      <c r="B11" s="28" t="s">
        <v>148</v>
      </c>
      <c r="C11" s="166">
        <f t="shared" si="1"/>
        <v>391726.4</v>
      </c>
      <c r="D11" s="166">
        <v>391726.4</v>
      </c>
      <c r="E11" s="166"/>
      <c r="F11" s="166"/>
      <c r="G11" s="166">
        <f t="shared" si="0"/>
        <v>391726.4</v>
      </c>
      <c r="H11" s="166">
        <v>391726.4</v>
      </c>
      <c r="I11" s="166"/>
      <c r="J11" s="172"/>
      <c r="K11" s="172"/>
      <c r="L11" s="172"/>
      <c r="M11" s="172"/>
      <c r="N11" s="172"/>
      <c r="O11" s="172"/>
      <c r="P11" s="172"/>
      <c r="Q11" s="172"/>
    </row>
    <row r="12" ht="27.75" customHeight="1" spans="1:17">
      <c r="A12" s="28" t="s">
        <v>149</v>
      </c>
      <c r="B12" s="28" t="s">
        <v>148</v>
      </c>
      <c r="C12" s="166">
        <f t="shared" si="1"/>
        <v>195863.2</v>
      </c>
      <c r="D12" s="166">
        <v>195863.2</v>
      </c>
      <c r="E12" s="166"/>
      <c r="F12" s="166"/>
      <c r="G12" s="166">
        <f t="shared" si="0"/>
        <v>195863.2</v>
      </c>
      <c r="H12" s="166">
        <v>195863.2</v>
      </c>
      <c r="I12" s="166"/>
      <c r="J12" s="172"/>
      <c r="K12" s="172"/>
      <c r="L12" s="172"/>
      <c r="M12" s="172"/>
      <c r="N12" s="172"/>
      <c r="O12" s="172"/>
      <c r="P12" s="172"/>
      <c r="Q12" s="172"/>
    </row>
    <row r="13" ht="27.75" customHeight="1" spans="1:17">
      <c r="A13" s="28" t="s">
        <v>150</v>
      </c>
      <c r="B13" s="28" t="s">
        <v>148</v>
      </c>
      <c r="C13" s="166">
        <f t="shared" si="1"/>
        <v>186827.04</v>
      </c>
      <c r="D13" s="166">
        <v>186827.04</v>
      </c>
      <c r="E13" s="166"/>
      <c r="F13" s="166"/>
      <c r="G13" s="166">
        <f t="shared" si="0"/>
        <v>186827.04</v>
      </c>
      <c r="H13" s="166">
        <v>186827.04</v>
      </c>
      <c r="I13" s="166"/>
      <c r="J13" s="172"/>
      <c r="K13" s="172"/>
      <c r="L13" s="172"/>
      <c r="M13" s="172"/>
      <c r="N13" s="172"/>
      <c r="O13" s="172"/>
      <c r="P13" s="172"/>
      <c r="Q13" s="172"/>
    </row>
    <row r="14" ht="27.75" customHeight="1" spans="1:17">
      <c r="A14" s="28" t="s">
        <v>151</v>
      </c>
      <c r="B14" s="28" t="s">
        <v>148</v>
      </c>
      <c r="C14" s="166">
        <f t="shared" si="1"/>
        <v>8262</v>
      </c>
      <c r="D14" s="166">
        <v>8262</v>
      </c>
      <c r="E14" s="166"/>
      <c r="F14" s="166"/>
      <c r="G14" s="166">
        <f t="shared" si="0"/>
        <v>8262</v>
      </c>
      <c r="H14" s="166">
        <v>8262</v>
      </c>
      <c r="I14" s="166"/>
      <c r="J14" s="172"/>
      <c r="K14" s="172"/>
      <c r="L14" s="172"/>
      <c r="M14" s="172"/>
      <c r="N14" s="172"/>
      <c r="O14" s="172"/>
      <c r="P14" s="172"/>
      <c r="Q14" s="172"/>
    </row>
    <row r="15" ht="27.75" customHeight="1" spans="1:17">
      <c r="A15" s="28" t="s">
        <v>152</v>
      </c>
      <c r="B15" s="28" t="s">
        <v>153</v>
      </c>
      <c r="C15" s="166">
        <f t="shared" si="1"/>
        <v>279540</v>
      </c>
      <c r="D15" s="166">
        <v>279540</v>
      </c>
      <c r="E15" s="166"/>
      <c r="F15" s="166"/>
      <c r="G15" s="166">
        <f t="shared" si="0"/>
        <v>279540</v>
      </c>
      <c r="H15" s="166">
        <v>279540</v>
      </c>
      <c r="I15" s="166"/>
      <c r="J15" s="172"/>
      <c r="K15" s="172"/>
      <c r="L15" s="172"/>
      <c r="M15" s="172"/>
      <c r="N15" s="172"/>
      <c r="O15" s="172"/>
      <c r="P15" s="172"/>
      <c r="Q15" s="172"/>
    </row>
    <row r="16" ht="27.75" customHeight="1" spans="1:17">
      <c r="A16" s="28" t="s">
        <v>154</v>
      </c>
      <c r="B16" s="28" t="s">
        <v>155</v>
      </c>
      <c r="C16" s="166">
        <f t="shared" si="1"/>
        <v>366000</v>
      </c>
      <c r="D16" s="166"/>
      <c r="E16" s="167">
        <v>366000</v>
      </c>
      <c r="F16" s="166"/>
      <c r="G16" s="166">
        <f t="shared" si="0"/>
        <v>366000</v>
      </c>
      <c r="H16" s="167">
        <v>366000</v>
      </c>
      <c r="I16" s="166"/>
      <c r="J16" s="172"/>
      <c r="K16" s="172"/>
      <c r="L16" s="172"/>
      <c r="M16" s="172"/>
      <c r="N16" s="172"/>
      <c r="O16" s="172"/>
      <c r="P16" s="172"/>
      <c r="Q16" s="172"/>
    </row>
    <row r="17" ht="27.75" customHeight="1" spans="1:17">
      <c r="A17" s="28" t="s">
        <v>156</v>
      </c>
      <c r="B17" s="28" t="s">
        <v>155</v>
      </c>
      <c r="C17" s="166">
        <f t="shared" si="1"/>
        <v>209000</v>
      </c>
      <c r="D17" s="166"/>
      <c r="E17" s="167">
        <v>209000</v>
      </c>
      <c r="F17" s="166"/>
      <c r="G17" s="166">
        <f t="shared" si="0"/>
        <v>209000</v>
      </c>
      <c r="H17" s="167">
        <v>209000</v>
      </c>
      <c r="I17" s="166"/>
      <c r="J17" s="172"/>
      <c r="K17" s="172"/>
      <c r="L17" s="172"/>
      <c r="M17" s="172"/>
      <c r="N17" s="172"/>
      <c r="O17" s="172"/>
      <c r="P17" s="172"/>
      <c r="Q17" s="172"/>
    </row>
    <row r="18" ht="27.75" customHeight="1" spans="1:17">
      <c r="A18" s="28" t="s">
        <v>157</v>
      </c>
      <c r="B18" s="28" t="s">
        <v>155</v>
      </c>
      <c r="C18" s="166">
        <f t="shared" si="1"/>
        <v>25000</v>
      </c>
      <c r="D18" s="166"/>
      <c r="E18" s="167">
        <v>25000</v>
      </c>
      <c r="F18" s="166"/>
      <c r="G18" s="166">
        <f t="shared" si="0"/>
        <v>25000</v>
      </c>
      <c r="H18" s="167">
        <v>25000</v>
      </c>
      <c r="I18" s="173"/>
      <c r="J18" s="172"/>
      <c r="K18" s="172"/>
      <c r="L18" s="172"/>
      <c r="M18" s="172"/>
      <c r="N18" s="172"/>
      <c r="O18" s="172"/>
      <c r="P18" s="172"/>
      <c r="Q18" s="172"/>
    </row>
    <row r="19" ht="27.75" customHeight="1" spans="1:17">
      <c r="A19" s="28" t="s">
        <v>158</v>
      </c>
      <c r="B19" s="28" t="s">
        <v>155</v>
      </c>
      <c r="C19" s="166">
        <f t="shared" si="1"/>
        <v>89000</v>
      </c>
      <c r="D19" s="166"/>
      <c r="E19" s="167">
        <v>89000</v>
      </c>
      <c r="F19" s="166"/>
      <c r="G19" s="166">
        <f t="shared" si="0"/>
        <v>89000</v>
      </c>
      <c r="H19" s="167">
        <v>89000</v>
      </c>
      <c r="I19" s="172"/>
      <c r="J19" s="172"/>
      <c r="K19" s="172"/>
      <c r="L19" s="172"/>
      <c r="M19" s="172"/>
      <c r="N19" s="172"/>
      <c r="O19" s="172"/>
      <c r="P19" s="172"/>
      <c r="Q19" s="172"/>
    </row>
    <row r="20" ht="27.75" customHeight="1" spans="1:17">
      <c r="A20" s="28" t="s">
        <v>159</v>
      </c>
      <c r="B20" s="28" t="s">
        <v>155</v>
      </c>
      <c r="C20" s="166">
        <f t="shared" si="1"/>
        <v>35000</v>
      </c>
      <c r="D20" s="166"/>
      <c r="E20" s="167">
        <v>35000</v>
      </c>
      <c r="F20" s="166"/>
      <c r="G20" s="166">
        <f t="shared" si="0"/>
        <v>35000</v>
      </c>
      <c r="H20" s="167">
        <v>35000</v>
      </c>
      <c r="I20" s="172"/>
      <c r="J20" s="172"/>
      <c r="K20" s="172"/>
      <c r="L20" s="172"/>
      <c r="M20" s="172"/>
      <c r="N20" s="172"/>
      <c r="O20" s="172"/>
      <c r="P20" s="172"/>
      <c r="Q20" s="172"/>
    </row>
    <row r="21" ht="27.75" customHeight="1" spans="1:17">
      <c r="A21" s="28" t="s">
        <v>160</v>
      </c>
      <c r="B21" s="28" t="s">
        <v>155</v>
      </c>
      <c r="C21" s="166">
        <f t="shared" si="1"/>
        <v>125000</v>
      </c>
      <c r="D21" s="168"/>
      <c r="E21" s="167">
        <v>125000</v>
      </c>
      <c r="F21" s="166"/>
      <c r="G21" s="166">
        <f t="shared" si="0"/>
        <v>125000</v>
      </c>
      <c r="H21" s="167">
        <v>125000</v>
      </c>
      <c r="I21" s="172"/>
      <c r="J21" s="172"/>
      <c r="K21" s="172"/>
      <c r="L21" s="172"/>
      <c r="M21" s="172"/>
      <c r="N21" s="172"/>
      <c r="O21" s="172"/>
      <c r="P21" s="172"/>
      <c r="Q21" s="172"/>
    </row>
    <row r="22" ht="27.75" customHeight="1" spans="1:17">
      <c r="A22" s="28" t="s">
        <v>161</v>
      </c>
      <c r="B22" s="28" t="s">
        <v>162</v>
      </c>
      <c r="C22" s="166">
        <f t="shared" si="1"/>
        <v>70000</v>
      </c>
      <c r="D22" s="169"/>
      <c r="E22" s="167">
        <v>70000</v>
      </c>
      <c r="F22" s="166"/>
      <c r="G22" s="166">
        <f t="shared" si="0"/>
        <v>70000</v>
      </c>
      <c r="H22" s="167">
        <v>70000</v>
      </c>
      <c r="I22" s="173"/>
      <c r="J22" s="172"/>
      <c r="K22" s="172"/>
      <c r="L22" s="172"/>
      <c r="M22" s="172"/>
      <c r="N22" s="172"/>
      <c r="O22" s="172"/>
      <c r="P22" s="172"/>
      <c r="Q22" s="172"/>
    </row>
    <row r="23" ht="27.75" customHeight="1" spans="1:17">
      <c r="A23" s="28" t="s">
        <v>163</v>
      </c>
      <c r="B23" s="28" t="s">
        <v>164</v>
      </c>
      <c r="C23" s="166">
        <f t="shared" si="1"/>
        <v>135000</v>
      </c>
      <c r="D23" s="169"/>
      <c r="E23" s="167">
        <v>135000</v>
      </c>
      <c r="F23" s="166"/>
      <c r="G23" s="166">
        <f t="shared" si="0"/>
        <v>135000</v>
      </c>
      <c r="H23" s="167">
        <v>135000</v>
      </c>
      <c r="I23" s="173"/>
      <c r="J23" s="172"/>
      <c r="K23" s="172"/>
      <c r="L23" s="172"/>
      <c r="M23" s="172"/>
      <c r="N23" s="172"/>
      <c r="O23" s="172"/>
      <c r="P23" s="172"/>
      <c r="Q23" s="172"/>
    </row>
    <row r="24" ht="27.75" customHeight="1" spans="1:17">
      <c r="A24" s="28" t="s">
        <v>165</v>
      </c>
      <c r="B24" s="28" t="s">
        <v>166</v>
      </c>
      <c r="C24" s="166">
        <f t="shared" si="1"/>
        <v>65000</v>
      </c>
      <c r="D24" s="166"/>
      <c r="E24" s="167">
        <v>65000</v>
      </c>
      <c r="F24" s="166"/>
      <c r="G24" s="166">
        <f t="shared" si="0"/>
        <v>65000</v>
      </c>
      <c r="H24" s="167">
        <v>65000</v>
      </c>
      <c r="I24" s="172"/>
      <c r="J24" s="172"/>
      <c r="K24" s="172"/>
      <c r="L24" s="172"/>
      <c r="M24" s="172"/>
      <c r="N24" s="172"/>
      <c r="O24" s="172"/>
      <c r="P24" s="172"/>
      <c r="Q24" s="172"/>
    </row>
    <row r="25" ht="27.75" customHeight="1" spans="1:17">
      <c r="A25" s="28" t="s">
        <v>167</v>
      </c>
      <c r="B25" s="28" t="s">
        <v>168</v>
      </c>
      <c r="C25" s="166">
        <f t="shared" si="1"/>
        <v>194100</v>
      </c>
      <c r="D25" s="166"/>
      <c r="E25" s="167">
        <v>194100</v>
      </c>
      <c r="F25" s="166"/>
      <c r="G25" s="166">
        <f t="shared" si="0"/>
        <v>194100</v>
      </c>
      <c r="H25" s="167">
        <v>194100</v>
      </c>
      <c r="I25" s="172"/>
      <c r="J25" s="172"/>
      <c r="K25" s="172"/>
      <c r="L25" s="172"/>
      <c r="M25" s="172"/>
      <c r="N25" s="172"/>
      <c r="O25" s="172"/>
      <c r="P25" s="172"/>
      <c r="Q25" s="172"/>
    </row>
    <row r="26" ht="27.75" customHeight="1" spans="1:17">
      <c r="A26" s="28" t="s">
        <v>169</v>
      </c>
      <c r="B26" s="28" t="s">
        <v>170</v>
      </c>
      <c r="C26" s="166">
        <f t="shared" si="1"/>
        <v>111900</v>
      </c>
      <c r="D26" s="166"/>
      <c r="E26" s="167">
        <v>111900</v>
      </c>
      <c r="F26" s="166"/>
      <c r="G26" s="166">
        <f t="shared" si="0"/>
        <v>111900</v>
      </c>
      <c r="H26" s="167">
        <v>111900</v>
      </c>
      <c r="I26" s="172"/>
      <c r="J26" s="172"/>
      <c r="K26" s="172"/>
      <c r="L26" s="172"/>
      <c r="M26" s="172"/>
      <c r="N26" s="172"/>
      <c r="O26" s="172"/>
      <c r="P26" s="172"/>
      <c r="Q26" s="172"/>
    </row>
    <row r="27" ht="27.75" customHeight="1" spans="1:17">
      <c r="A27" s="28" t="s">
        <v>171</v>
      </c>
      <c r="B27" s="28" t="s">
        <v>172</v>
      </c>
      <c r="C27" s="166">
        <f t="shared" si="1"/>
        <v>186000</v>
      </c>
      <c r="D27" s="166"/>
      <c r="E27" s="167">
        <v>186000</v>
      </c>
      <c r="F27" s="166"/>
      <c r="G27" s="166">
        <f t="shared" si="0"/>
        <v>186000</v>
      </c>
      <c r="H27" s="167">
        <v>186000</v>
      </c>
      <c r="I27" s="172"/>
      <c r="J27" s="172"/>
      <c r="K27" s="172"/>
      <c r="L27" s="172"/>
      <c r="M27" s="172"/>
      <c r="N27" s="172"/>
      <c r="O27" s="172"/>
      <c r="P27" s="172"/>
      <c r="Q27" s="172"/>
    </row>
    <row r="28" ht="27.75" customHeight="1" spans="1:17">
      <c r="A28" s="28" t="s">
        <v>173</v>
      </c>
      <c r="B28" s="28" t="s">
        <v>155</v>
      </c>
      <c r="C28" s="166">
        <f t="shared" si="1"/>
        <v>124000</v>
      </c>
      <c r="D28" s="166"/>
      <c r="E28" s="167">
        <v>124000</v>
      </c>
      <c r="F28" s="166"/>
      <c r="G28" s="166">
        <f t="shared" si="0"/>
        <v>124000</v>
      </c>
      <c r="H28" s="167">
        <v>124000</v>
      </c>
      <c r="I28" s="172"/>
      <c r="J28" s="172"/>
      <c r="K28" s="172"/>
      <c r="L28" s="172"/>
      <c r="M28" s="172"/>
      <c r="N28" s="172"/>
      <c r="O28" s="172"/>
      <c r="P28" s="172"/>
      <c r="Q28" s="172"/>
    </row>
    <row r="29" ht="27.75" customHeight="1" spans="1:9">
      <c r="A29" s="85" t="s">
        <v>174</v>
      </c>
      <c r="C29" s="170"/>
      <c r="D29" s="170"/>
      <c r="E29" s="170"/>
      <c r="F29" s="170"/>
      <c r="G29" s="171"/>
      <c r="H29" s="171"/>
      <c r="I29" s="171"/>
    </row>
  </sheetData>
  <mergeCells count="14">
    <mergeCell ref="A1:B1"/>
    <mergeCell ref="A2:Q2"/>
    <mergeCell ref="A4:B4"/>
    <mergeCell ref="C4:E4"/>
    <mergeCell ref="G4:J4"/>
    <mergeCell ref="A7:B7"/>
    <mergeCell ref="F4:F5"/>
    <mergeCell ref="K4:K5"/>
    <mergeCell ref="L4:L5"/>
    <mergeCell ref="M4:M5"/>
    <mergeCell ref="N4:N5"/>
    <mergeCell ref="O4:O5"/>
    <mergeCell ref="P4:P5"/>
    <mergeCell ref="Q4:Q5"/>
  </mergeCells>
  <printOptions horizontalCentered="1"/>
  <pageMargins left="0.551181102362205" right="0.551181102362205" top="0.78740157480315" bottom="0.590551181102362" header="0.511811023622047" footer="0.511811023622047"/>
  <pageSetup paperSize="9" orientation="landscape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4"/>
  <sheetViews>
    <sheetView showGridLines="0" showZeros="0" view="pageBreakPreview" zoomScaleNormal="100" topLeftCell="A10" workbookViewId="0">
      <selection activeCell="M19" sqref="M19"/>
    </sheetView>
  </sheetViews>
  <sheetFormatPr defaultColWidth="6.75925925925926" defaultRowHeight="13.2"/>
  <cols>
    <col min="1" max="1" width="8" style="78" customWidth="1"/>
    <col min="2" max="2" width="6.75925925925926" style="122" customWidth="1"/>
    <col min="3" max="3" width="7.5" style="123" customWidth="1"/>
    <col min="4" max="4" width="7.87962962962963" style="123" customWidth="1"/>
    <col min="5" max="5" width="16.3796296296296" style="122" customWidth="1"/>
    <col min="6" max="6" width="12.2592592592593" style="122" customWidth="1"/>
    <col min="7" max="7" width="4.62962962962963" style="122" customWidth="1"/>
    <col min="8" max="8" width="9.5" style="122" customWidth="1"/>
    <col min="9" max="9" width="9" style="122" customWidth="1"/>
    <col min="10" max="10" width="7.12962962962963" style="122" customWidth="1"/>
    <col min="11" max="11" width="7.37962962962963" style="122" customWidth="1"/>
    <col min="12" max="12" width="6.25925925925926" style="122" customWidth="1"/>
    <col min="13" max="13" width="3.87962962962963" style="122" customWidth="1"/>
    <col min="14" max="14" width="4.62962962962963" style="122" customWidth="1"/>
    <col min="15" max="15" width="4.75925925925926" style="122" customWidth="1"/>
    <col min="16" max="16" width="8.12962962962963" style="122" customWidth="1"/>
    <col min="17" max="17" width="7.87962962962963" style="122" customWidth="1"/>
    <col min="18" max="18" width="5" style="122" customWidth="1"/>
    <col min="19" max="16384" width="6.75925925925926" style="122"/>
  </cols>
  <sheetData>
    <row r="1" ht="17.4" spans="18:20">
      <c r="R1" s="150" t="s">
        <v>175</v>
      </c>
      <c r="T1" s="55"/>
    </row>
    <row r="2" ht="23.25" customHeight="1" spans="1:20">
      <c r="A2" s="44" t="s">
        <v>176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147"/>
      <c r="O2" s="147"/>
      <c r="P2" s="147"/>
      <c r="Q2" s="147"/>
      <c r="R2" s="147"/>
      <c r="S2" s="147"/>
      <c r="T2" s="147"/>
    </row>
    <row r="3" s="119" customFormat="1" ht="24.75" customHeight="1" spans="1:13">
      <c r="A3" s="44"/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s="119" customFormat="1" ht="18" customHeight="1" spans="1:18">
      <c r="A4" s="78"/>
      <c r="B4" s="78"/>
      <c r="C4" s="78"/>
      <c r="D4" s="78"/>
      <c r="E4" s="78"/>
      <c r="F4" s="78"/>
      <c r="G4" s="78"/>
      <c r="H4" s="78"/>
      <c r="I4" s="78"/>
      <c r="J4" s="78"/>
      <c r="K4" s="78"/>
      <c r="L4" s="78"/>
      <c r="R4" s="102" t="s">
        <v>3</v>
      </c>
    </row>
    <row r="5" s="120" customFormat="1" ht="21.75" customHeight="1" spans="1:18">
      <c r="A5" s="124" t="s">
        <v>115</v>
      </c>
      <c r="B5" s="47" t="s">
        <v>177</v>
      </c>
      <c r="C5" s="47"/>
      <c r="D5" s="125" t="s">
        <v>178</v>
      </c>
      <c r="E5" s="126" t="s">
        <v>179</v>
      </c>
      <c r="F5" s="127" t="s">
        <v>180</v>
      </c>
      <c r="G5" s="128" t="s">
        <v>181</v>
      </c>
      <c r="H5" s="129"/>
      <c r="I5" s="129"/>
      <c r="J5" s="129"/>
      <c r="K5" s="129"/>
      <c r="L5" s="129"/>
      <c r="M5" s="129"/>
      <c r="N5" s="129"/>
      <c r="O5" s="129"/>
      <c r="P5" s="129"/>
      <c r="Q5" s="129"/>
      <c r="R5" s="151"/>
    </row>
    <row r="6" s="120" customFormat="1" ht="21.75" customHeight="1" spans="1:18">
      <c r="A6" s="124"/>
      <c r="B6" s="47" t="s">
        <v>137</v>
      </c>
      <c r="C6" s="47" t="s">
        <v>138</v>
      </c>
      <c r="D6" s="130"/>
      <c r="E6" s="126"/>
      <c r="F6" s="127"/>
      <c r="G6" s="131" t="s">
        <v>78</v>
      </c>
      <c r="H6" s="131" t="s">
        <v>79</v>
      </c>
      <c r="I6" s="131"/>
      <c r="J6" s="131"/>
      <c r="K6" s="131"/>
      <c r="L6" s="131" t="s">
        <v>80</v>
      </c>
      <c r="M6" s="131" t="s">
        <v>81</v>
      </c>
      <c r="N6" s="131" t="s">
        <v>82</v>
      </c>
      <c r="O6" s="131" t="s">
        <v>83</v>
      </c>
      <c r="P6" s="131" t="s">
        <v>84</v>
      </c>
      <c r="Q6" s="131" t="s">
        <v>85</v>
      </c>
      <c r="R6" s="131" t="s">
        <v>86</v>
      </c>
    </row>
    <row r="7" s="120" customFormat="1" ht="45.75" customHeight="1" spans="1:18">
      <c r="A7" s="124"/>
      <c r="B7" s="47"/>
      <c r="C7" s="47"/>
      <c r="D7" s="132"/>
      <c r="E7" s="126"/>
      <c r="F7" s="127"/>
      <c r="G7" s="131"/>
      <c r="H7" s="131" t="s">
        <v>87</v>
      </c>
      <c r="I7" s="131" t="s">
        <v>13</v>
      </c>
      <c r="J7" s="131" t="s">
        <v>16</v>
      </c>
      <c r="K7" s="131" t="s">
        <v>19</v>
      </c>
      <c r="L7" s="131"/>
      <c r="M7" s="131"/>
      <c r="N7" s="131"/>
      <c r="O7" s="131"/>
      <c r="P7" s="131"/>
      <c r="Q7" s="131"/>
      <c r="R7" s="131"/>
    </row>
    <row r="8" s="121" customFormat="1" ht="30.75" customHeight="1" spans="1:18">
      <c r="A8" s="130" t="s">
        <v>88</v>
      </c>
      <c r="B8" s="47" t="s">
        <v>182</v>
      </c>
      <c r="C8" s="47" t="s">
        <v>182</v>
      </c>
      <c r="D8" s="47" t="s">
        <v>182</v>
      </c>
      <c r="E8" s="125" t="s">
        <v>88</v>
      </c>
      <c r="F8" s="47" t="s">
        <v>89</v>
      </c>
      <c r="G8" s="47">
        <v>2</v>
      </c>
      <c r="H8" s="47" t="s">
        <v>90</v>
      </c>
      <c r="I8" s="47">
        <v>4</v>
      </c>
      <c r="J8" s="47">
        <v>5</v>
      </c>
      <c r="K8" s="47">
        <v>6</v>
      </c>
      <c r="L8" s="47">
        <v>7</v>
      </c>
      <c r="M8" s="47">
        <v>8</v>
      </c>
      <c r="N8" s="47">
        <v>9</v>
      </c>
      <c r="O8" s="47">
        <v>10</v>
      </c>
      <c r="P8" s="47">
        <v>11</v>
      </c>
      <c r="Q8" s="47">
        <v>12</v>
      </c>
      <c r="R8" s="47">
        <v>13</v>
      </c>
    </row>
    <row r="9" s="40" customFormat="1" ht="28.5" customHeight="1" spans="1:18">
      <c r="A9" s="133" t="s">
        <v>77</v>
      </c>
      <c r="B9" s="134" t="s">
        <v>139</v>
      </c>
      <c r="C9" s="134" t="s">
        <v>139</v>
      </c>
      <c r="D9" s="134" t="s">
        <v>139</v>
      </c>
      <c r="E9" s="135"/>
      <c r="F9" s="136">
        <f>SUM(F10:F24)</f>
        <v>3713375.6</v>
      </c>
      <c r="G9" s="136">
        <f t="shared" ref="G9:R9" si="0">SUM(G10:G24)</f>
        <v>0</v>
      </c>
      <c r="H9" s="136">
        <f t="shared" si="0"/>
        <v>3068375.6</v>
      </c>
      <c r="I9" s="136">
        <f t="shared" si="0"/>
        <v>3068375.6</v>
      </c>
      <c r="J9" s="136">
        <f t="shared" si="0"/>
        <v>0</v>
      </c>
      <c r="K9" s="136">
        <f t="shared" si="0"/>
        <v>0</v>
      </c>
      <c r="L9" s="136">
        <f t="shared" si="0"/>
        <v>0</v>
      </c>
      <c r="M9" s="136">
        <f t="shared" si="0"/>
        <v>0</v>
      </c>
      <c r="N9" s="136">
        <f t="shared" si="0"/>
        <v>0</v>
      </c>
      <c r="O9" s="136">
        <f t="shared" si="0"/>
        <v>0</v>
      </c>
      <c r="P9" s="136">
        <f t="shared" si="0"/>
        <v>645000</v>
      </c>
      <c r="Q9" s="136">
        <f t="shared" si="0"/>
        <v>0</v>
      </c>
      <c r="R9" s="136">
        <f t="shared" si="0"/>
        <v>0</v>
      </c>
    </row>
    <row r="10" s="40" customFormat="1" ht="81" customHeight="1" spans="1:18">
      <c r="A10" s="133" t="s">
        <v>2</v>
      </c>
      <c r="B10" s="47">
        <v>31005</v>
      </c>
      <c r="C10" s="47">
        <v>50302</v>
      </c>
      <c r="D10" s="47">
        <v>2130599</v>
      </c>
      <c r="E10" s="47" t="s">
        <v>183</v>
      </c>
      <c r="F10" s="136">
        <f>G10+H10+L10+M10+N10+O10+P10+Q10+R10</f>
        <v>24000</v>
      </c>
      <c r="G10" s="137"/>
      <c r="H10" s="137">
        <f>I10+J10+K10</f>
        <v>24000</v>
      </c>
      <c r="I10" s="137">
        <v>24000</v>
      </c>
      <c r="J10" s="136"/>
      <c r="K10" s="143"/>
      <c r="L10" s="143"/>
      <c r="M10" s="143"/>
      <c r="N10" s="143"/>
      <c r="O10" s="143"/>
      <c r="P10" s="143"/>
      <c r="Q10" s="137"/>
      <c r="R10" s="143"/>
    </row>
    <row r="11" s="40" customFormat="1" ht="68.25" customHeight="1" spans="1:18">
      <c r="A11" s="133" t="s">
        <v>2</v>
      </c>
      <c r="B11" s="47">
        <v>31005</v>
      </c>
      <c r="C11" s="47">
        <v>50302</v>
      </c>
      <c r="D11" s="47">
        <v>2130599</v>
      </c>
      <c r="E11" s="47" t="s">
        <v>184</v>
      </c>
      <c r="F11" s="136">
        <f t="shared" ref="F11:F24" si="1">G11+H11+L11+M11+N11+O11+P11+Q11+R11</f>
        <v>25000</v>
      </c>
      <c r="G11" s="137"/>
      <c r="H11" s="137">
        <f t="shared" ref="H11:H24" si="2">I11+J11+K11</f>
        <v>25000</v>
      </c>
      <c r="I11" s="137">
        <v>25000</v>
      </c>
      <c r="J11" s="136"/>
      <c r="K11" s="143"/>
      <c r="L11" s="143"/>
      <c r="M11" s="143"/>
      <c r="N11" s="143"/>
      <c r="O11" s="143"/>
      <c r="P11" s="143"/>
      <c r="Q11" s="137"/>
      <c r="R11" s="143"/>
    </row>
    <row r="12" s="40" customFormat="1" ht="68.25" customHeight="1" spans="1:18">
      <c r="A12" s="133" t="s">
        <v>2</v>
      </c>
      <c r="B12" s="47">
        <v>31005</v>
      </c>
      <c r="C12" s="47">
        <v>50302</v>
      </c>
      <c r="D12" s="47">
        <v>2130599</v>
      </c>
      <c r="E12" s="47" t="s">
        <v>185</v>
      </c>
      <c r="F12" s="136">
        <f t="shared" si="1"/>
        <v>35000</v>
      </c>
      <c r="G12" s="137"/>
      <c r="H12" s="137">
        <f t="shared" si="2"/>
        <v>35000</v>
      </c>
      <c r="I12" s="137">
        <v>35000</v>
      </c>
      <c r="J12" s="143"/>
      <c r="K12" s="143"/>
      <c r="L12" s="143"/>
      <c r="M12" s="143"/>
      <c r="N12" s="143"/>
      <c r="O12" s="143"/>
      <c r="P12" s="143"/>
      <c r="Q12" s="137"/>
      <c r="R12" s="143"/>
    </row>
    <row r="13" s="40" customFormat="1" ht="68.25" customHeight="1" spans="1:18">
      <c r="A13" s="133" t="s">
        <v>2</v>
      </c>
      <c r="B13" s="138" t="s">
        <v>186</v>
      </c>
      <c r="C13" s="138" t="s">
        <v>187</v>
      </c>
      <c r="D13" s="47">
        <v>2010399</v>
      </c>
      <c r="E13" s="47" t="s">
        <v>188</v>
      </c>
      <c r="F13" s="136">
        <f t="shared" si="1"/>
        <v>170000</v>
      </c>
      <c r="G13" s="137">
        <f t="shared" ref="G13:G14" si="3">0</f>
        <v>0</v>
      </c>
      <c r="H13" s="137">
        <f t="shared" si="2"/>
        <v>0</v>
      </c>
      <c r="I13" s="137"/>
      <c r="J13" s="143"/>
      <c r="K13" s="143"/>
      <c r="L13" s="143"/>
      <c r="M13" s="143"/>
      <c r="N13" s="143"/>
      <c r="O13" s="143"/>
      <c r="P13" s="137">
        <v>170000</v>
      </c>
      <c r="Q13" s="143"/>
      <c r="R13" s="143"/>
    </row>
    <row r="14" s="40" customFormat="1" ht="90.75" customHeight="1" spans="1:18">
      <c r="A14" s="139" t="s">
        <v>2</v>
      </c>
      <c r="B14" s="138" t="s">
        <v>186</v>
      </c>
      <c r="C14" s="138" t="s">
        <v>187</v>
      </c>
      <c r="D14" s="125">
        <v>2010399</v>
      </c>
      <c r="E14" s="125" t="s">
        <v>189</v>
      </c>
      <c r="F14" s="136">
        <f t="shared" si="1"/>
        <v>100000</v>
      </c>
      <c r="G14" s="140">
        <f t="shared" si="3"/>
        <v>0</v>
      </c>
      <c r="H14" s="137">
        <f t="shared" si="2"/>
        <v>0</v>
      </c>
      <c r="I14" s="140"/>
      <c r="J14" s="148"/>
      <c r="K14" s="148"/>
      <c r="L14" s="148"/>
      <c r="M14" s="148"/>
      <c r="N14" s="148"/>
      <c r="O14" s="148"/>
      <c r="P14" s="137">
        <v>100000</v>
      </c>
      <c r="Q14" s="148"/>
      <c r="R14" s="148"/>
    </row>
    <row r="15" s="40" customFormat="1" ht="40.5" customHeight="1" spans="1:18">
      <c r="A15" s="141" t="s">
        <v>2</v>
      </c>
      <c r="B15" s="142" t="s">
        <v>190</v>
      </c>
      <c r="C15" s="142" t="s">
        <v>191</v>
      </c>
      <c r="D15" s="47">
        <v>210799</v>
      </c>
      <c r="E15" s="47" t="s">
        <v>192</v>
      </c>
      <c r="F15" s="136">
        <f t="shared" si="1"/>
        <v>20000</v>
      </c>
      <c r="G15" s="143"/>
      <c r="H15" s="137">
        <f t="shared" si="2"/>
        <v>0</v>
      </c>
      <c r="I15" s="143"/>
      <c r="J15" s="143"/>
      <c r="K15" s="143"/>
      <c r="L15" s="143"/>
      <c r="M15" s="143"/>
      <c r="N15" s="143"/>
      <c r="O15" s="143"/>
      <c r="P15" s="137">
        <v>20000</v>
      </c>
      <c r="Q15" s="143"/>
      <c r="R15" s="143"/>
    </row>
    <row r="16" s="40" customFormat="1" ht="63" customHeight="1" spans="1:18">
      <c r="A16" s="141" t="s">
        <v>2</v>
      </c>
      <c r="B16" s="47">
        <v>30905</v>
      </c>
      <c r="C16" s="47">
        <v>50302</v>
      </c>
      <c r="D16" s="47">
        <v>2130199</v>
      </c>
      <c r="E16" s="47" t="s">
        <v>193</v>
      </c>
      <c r="F16" s="136">
        <f t="shared" si="1"/>
        <v>200000</v>
      </c>
      <c r="G16" s="143"/>
      <c r="H16" s="137">
        <f t="shared" si="2"/>
        <v>0</v>
      </c>
      <c r="I16" s="143"/>
      <c r="J16" s="143"/>
      <c r="K16" s="143"/>
      <c r="L16" s="143"/>
      <c r="M16" s="143"/>
      <c r="N16" s="143"/>
      <c r="O16" s="143"/>
      <c r="P16" s="137">
        <v>200000</v>
      </c>
      <c r="Q16" s="143"/>
      <c r="R16" s="143"/>
    </row>
    <row r="17" s="40" customFormat="1" ht="60" customHeight="1" spans="1:18">
      <c r="A17" s="141" t="s">
        <v>2</v>
      </c>
      <c r="B17" s="138" t="s">
        <v>194</v>
      </c>
      <c r="C17" s="138" t="s">
        <v>195</v>
      </c>
      <c r="D17" s="47">
        <v>2013299</v>
      </c>
      <c r="E17" s="47" t="s">
        <v>196</v>
      </c>
      <c r="F17" s="136">
        <f t="shared" si="1"/>
        <v>155000</v>
      </c>
      <c r="G17" s="143"/>
      <c r="H17" s="137">
        <f t="shared" si="2"/>
        <v>0</v>
      </c>
      <c r="I17" s="143"/>
      <c r="J17" s="143"/>
      <c r="K17" s="143"/>
      <c r="L17" s="143"/>
      <c r="M17" s="143"/>
      <c r="N17" s="143"/>
      <c r="O17" s="143"/>
      <c r="P17" s="137">
        <v>155000</v>
      </c>
      <c r="Q17" s="143"/>
      <c r="R17" s="143"/>
    </row>
    <row r="18" s="40" customFormat="1" ht="40.5" customHeight="1" spans="1:18">
      <c r="A18" s="141" t="s">
        <v>2</v>
      </c>
      <c r="B18" s="138" t="s">
        <v>194</v>
      </c>
      <c r="C18" s="138" t="s">
        <v>195</v>
      </c>
      <c r="D18" s="47">
        <v>2010302</v>
      </c>
      <c r="E18" s="47" t="s">
        <v>197</v>
      </c>
      <c r="F18" s="136">
        <f t="shared" si="1"/>
        <v>16000</v>
      </c>
      <c r="G18" s="143"/>
      <c r="H18" s="137">
        <f t="shared" si="2"/>
        <v>16000</v>
      </c>
      <c r="I18" s="137">
        <v>16000</v>
      </c>
      <c r="J18" s="143"/>
      <c r="K18" s="143"/>
      <c r="L18" s="143"/>
      <c r="M18" s="143"/>
      <c r="N18" s="143"/>
      <c r="O18" s="143"/>
      <c r="P18" s="143"/>
      <c r="Q18" s="137"/>
      <c r="R18" s="143"/>
    </row>
    <row r="19" s="40" customFormat="1" ht="40.5" customHeight="1" spans="1:18">
      <c r="A19" s="141" t="s">
        <v>2</v>
      </c>
      <c r="B19" s="142" t="s">
        <v>194</v>
      </c>
      <c r="C19" s="142" t="s">
        <v>191</v>
      </c>
      <c r="D19" s="47">
        <v>2130705</v>
      </c>
      <c r="E19" s="144" t="s">
        <v>198</v>
      </c>
      <c r="F19" s="136">
        <f t="shared" si="1"/>
        <v>2550960</v>
      </c>
      <c r="G19" s="143"/>
      <c r="H19" s="137">
        <f t="shared" si="2"/>
        <v>2550960</v>
      </c>
      <c r="I19" s="149">
        <v>2550960</v>
      </c>
      <c r="J19" s="143"/>
      <c r="K19" s="143"/>
      <c r="L19" s="143"/>
      <c r="M19" s="143"/>
      <c r="N19" s="143"/>
      <c r="O19" s="143"/>
      <c r="P19" s="143"/>
      <c r="Q19" s="143"/>
      <c r="R19" s="143"/>
    </row>
    <row r="20" s="40" customFormat="1" ht="40.5" customHeight="1" spans="1:18">
      <c r="A20" s="141" t="s">
        <v>2</v>
      </c>
      <c r="B20" s="142" t="s">
        <v>199</v>
      </c>
      <c r="C20" s="142" t="s">
        <v>187</v>
      </c>
      <c r="D20" s="47">
        <v>2130705</v>
      </c>
      <c r="E20" s="144" t="s">
        <v>200</v>
      </c>
      <c r="F20" s="136">
        <f t="shared" si="1"/>
        <v>24000</v>
      </c>
      <c r="G20" s="143"/>
      <c r="H20" s="137">
        <f t="shared" si="2"/>
        <v>24000</v>
      </c>
      <c r="I20" s="149">
        <v>24000</v>
      </c>
      <c r="J20" s="143"/>
      <c r="K20" s="143"/>
      <c r="L20" s="143"/>
      <c r="M20" s="143"/>
      <c r="N20" s="143"/>
      <c r="O20" s="143"/>
      <c r="P20" s="143"/>
      <c r="Q20" s="143"/>
      <c r="R20" s="143"/>
    </row>
    <row r="21" s="40" customFormat="1" ht="40.5" customHeight="1" spans="1:18">
      <c r="A21" s="141" t="s">
        <v>2</v>
      </c>
      <c r="B21" s="142" t="s">
        <v>186</v>
      </c>
      <c r="C21" s="142" t="s">
        <v>187</v>
      </c>
      <c r="D21" s="47">
        <v>2120199</v>
      </c>
      <c r="E21" s="144" t="s">
        <v>201</v>
      </c>
      <c r="F21" s="136">
        <f t="shared" si="1"/>
        <v>228200</v>
      </c>
      <c r="G21" s="143"/>
      <c r="H21" s="137">
        <f t="shared" si="2"/>
        <v>228200</v>
      </c>
      <c r="I21" s="149">
        <v>228200</v>
      </c>
      <c r="J21" s="143"/>
      <c r="K21" s="143"/>
      <c r="L21" s="143"/>
      <c r="M21" s="143"/>
      <c r="N21" s="143"/>
      <c r="O21" s="143"/>
      <c r="P21" s="143"/>
      <c r="Q21" s="143"/>
      <c r="R21" s="143"/>
    </row>
    <row r="22" s="40" customFormat="1" ht="40.5" customHeight="1" spans="1:18">
      <c r="A22" s="141" t="s">
        <v>2</v>
      </c>
      <c r="B22" s="142" t="s">
        <v>202</v>
      </c>
      <c r="C22" s="142" t="s">
        <v>187</v>
      </c>
      <c r="D22" s="145">
        <v>2010301</v>
      </c>
      <c r="E22" s="144" t="s">
        <v>203</v>
      </c>
      <c r="F22" s="136">
        <f t="shared" si="1"/>
        <v>132800</v>
      </c>
      <c r="G22" s="143"/>
      <c r="H22" s="137">
        <f t="shared" si="2"/>
        <v>132800</v>
      </c>
      <c r="I22" s="149">
        <v>132800</v>
      </c>
      <c r="J22" s="143"/>
      <c r="K22" s="143"/>
      <c r="L22" s="143"/>
      <c r="M22" s="143"/>
      <c r="N22" s="143"/>
      <c r="O22" s="143"/>
      <c r="P22" s="143"/>
      <c r="Q22" s="143"/>
      <c r="R22" s="143"/>
    </row>
    <row r="23" s="40" customFormat="1" ht="40.5" customHeight="1" spans="1:18">
      <c r="A23" s="141" t="s">
        <v>2</v>
      </c>
      <c r="B23" s="138" t="s">
        <v>204</v>
      </c>
      <c r="C23" s="138" t="s">
        <v>205</v>
      </c>
      <c r="D23" s="145">
        <v>2130122</v>
      </c>
      <c r="E23" s="144" t="s">
        <v>206</v>
      </c>
      <c r="F23" s="136">
        <f t="shared" si="1"/>
        <v>22279.6</v>
      </c>
      <c r="G23" s="143"/>
      <c r="H23" s="137">
        <f t="shared" si="2"/>
        <v>22279.6</v>
      </c>
      <c r="I23" s="149">
        <v>22279.6</v>
      </c>
      <c r="J23" s="143"/>
      <c r="K23" s="143"/>
      <c r="L23" s="143"/>
      <c r="M23" s="143"/>
      <c r="N23" s="143"/>
      <c r="O23" s="143"/>
      <c r="P23" s="143"/>
      <c r="Q23" s="143"/>
      <c r="R23" s="143"/>
    </row>
    <row r="24" s="40" customFormat="1" ht="50.25" customHeight="1" spans="1:18">
      <c r="A24" s="141" t="s">
        <v>2</v>
      </c>
      <c r="B24" s="138" t="s">
        <v>186</v>
      </c>
      <c r="C24" s="138" t="s">
        <v>187</v>
      </c>
      <c r="D24" s="47">
        <v>2010302</v>
      </c>
      <c r="E24" s="146" t="s">
        <v>207</v>
      </c>
      <c r="F24" s="136">
        <f t="shared" si="1"/>
        <v>10136</v>
      </c>
      <c r="G24" s="143"/>
      <c r="H24" s="137">
        <f t="shared" si="2"/>
        <v>10136</v>
      </c>
      <c r="I24" s="137">
        <v>10136</v>
      </c>
      <c r="J24" s="143"/>
      <c r="K24" s="143"/>
      <c r="L24" s="143"/>
      <c r="M24" s="143"/>
      <c r="N24" s="143"/>
      <c r="O24" s="143"/>
      <c r="P24" s="143"/>
      <c r="Q24" s="143"/>
      <c r="R24" s="143"/>
    </row>
  </sheetData>
  <mergeCells count="18">
    <mergeCell ref="B5:C5"/>
    <mergeCell ref="G5:R5"/>
    <mergeCell ref="H6:K6"/>
    <mergeCell ref="A5:A7"/>
    <mergeCell ref="B6:B7"/>
    <mergeCell ref="C6:C7"/>
    <mergeCell ref="D5:D7"/>
    <mergeCell ref="E5:E7"/>
    <mergeCell ref="F5:F7"/>
    <mergeCell ref="G6:G7"/>
    <mergeCell ref="L6:L7"/>
    <mergeCell ref="M6:M7"/>
    <mergeCell ref="N6:N7"/>
    <mergeCell ref="O6:O7"/>
    <mergeCell ref="P6:P7"/>
    <mergeCell ref="Q6:Q7"/>
    <mergeCell ref="R6:R7"/>
    <mergeCell ref="A2:M3"/>
  </mergeCells>
  <printOptions horizontalCentered="1"/>
  <pageMargins left="0.551181102362205" right="0.551181102362205" top="0.78740157480315" bottom="0.590551181102362" header="0.511811023622047" footer="0.511811023622047"/>
  <pageSetup paperSize="9" orientation="landscape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0"/>
  <sheetViews>
    <sheetView showGridLines="0" view="pageBreakPreview" zoomScaleNormal="100" workbookViewId="0">
      <selection activeCell="M19" sqref="M19"/>
    </sheetView>
  </sheetViews>
  <sheetFormatPr defaultColWidth="8" defaultRowHeight="12.75" customHeight="1"/>
  <cols>
    <col min="1" max="1" width="15.6296296296296" style="103" customWidth="1"/>
    <col min="2" max="2" width="33.8796296296296" style="103" customWidth="1"/>
    <col min="3" max="3" width="15.1296296296296" style="103" customWidth="1"/>
    <col min="4" max="7" width="17.7592592592593" style="103" customWidth="1"/>
    <col min="8" max="8" width="8" style="103" customWidth="1"/>
    <col min="9" max="16384" width="8" style="42"/>
  </cols>
  <sheetData>
    <row r="1" s="103" customFormat="1" ht="17.4" spans="7:20">
      <c r="G1" s="104" t="s">
        <v>208</v>
      </c>
      <c r="T1" s="118"/>
    </row>
    <row r="2" s="103" customFormat="1" ht="30" customHeight="1" spans="1:20">
      <c r="A2" s="105" t="s">
        <v>209</v>
      </c>
      <c r="B2" s="105"/>
      <c r="C2" s="105"/>
      <c r="D2" s="105"/>
      <c r="E2" s="105"/>
      <c r="F2" s="105"/>
      <c r="G2" s="105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/>
      <c r="T2" s="106"/>
    </row>
    <row r="3" s="103" customFormat="1" ht="18" customHeight="1" spans="1:7">
      <c r="A3" s="107"/>
      <c r="B3" s="107"/>
      <c r="C3" s="107"/>
      <c r="D3" s="107"/>
      <c r="E3" s="108"/>
      <c r="F3" s="108"/>
      <c r="G3" s="109" t="s">
        <v>3</v>
      </c>
    </row>
    <row r="4" s="103" customFormat="1" ht="42.75" customHeight="1" spans="1:7">
      <c r="A4" s="110" t="s">
        <v>210</v>
      </c>
      <c r="B4" s="110" t="s">
        <v>115</v>
      </c>
      <c r="C4" s="110" t="s">
        <v>77</v>
      </c>
      <c r="D4" s="111" t="s">
        <v>211</v>
      </c>
      <c r="E4" s="111" t="s">
        <v>212</v>
      </c>
      <c r="F4" s="111" t="s">
        <v>213</v>
      </c>
      <c r="G4" s="111" t="s">
        <v>214</v>
      </c>
    </row>
    <row r="5" s="103" customFormat="1" ht="42.75" customHeight="1" spans="1:7">
      <c r="A5" s="112" t="s">
        <v>88</v>
      </c>
      <c r="B5" s="112" t="s">
        <v>88</v>
      </c>
      <c r="C5" s="113" t="s">
        <v>215</v>
      </c>
      <c r="D5" s="113">
        <v>2</v>
      </c>
      <c r="E5" s="113">
        <v>3</v>
      </c>
      <c r="F5" s="113">
        <v>4</v>
      </c>
      <c r="G5" s="114">
        <v>5</v>
      </c>
    </row>
    <row r="6" s="103" customFormat="1" ht="42.75" customHeight="1" spans="1:7">
      <c r="A6" s="115" t="s">
        <v>216</v>
      </c>
      <c r="B6" s="115" t="s">
        <v>2</v>
      </c>
      <c r="C6" s="116">
        <f>D6+E6+F6+G6</f>
        <v>306000</v>
      </c>
      <c r="D6" s="116"/>
      <c r="E6" s="117">
        <v>194100</v>
      </c>
      <c r="F6" s="116">
        <v>111900</v>
      </c>
      <c r="G6" s="116"/>
    </row>
    <row r="7" s="103" customFormat="1" ht="42.75" customHeight="1" spans="1:7">
      <c r="A7" s="115"/>
      <c r="B7" s="115"/>
      <c r="C7" s="116"/>
      <c r="D7" s="116"/>
      <c r="E7" s="117"/>
      <c r="F7" s="116"/>
      <c r="G7" s="116"/>
    </row>
    <row r="8" s="103" customFormat="1" ht="14.4"/>
    <row r="9" s="103" customFormat="1" ht="14.4"/>
    <row r="10" s="103" customFormat="1" ht="14.4"/>
    <row r="11" s="103" customFormat="1" ht="14.4"/>
    <row r="12" s="103" customFormat="1" ht="14.4"/>
    <row r="13" s="103" customFormat="1" ht="14.4"/>
    <row r="14" s="103" customFormat="1" ht="14.4"/>
    <row r="15" s="103" customFormat="1" ht="14.4"/>
    <row r="16" s="103" customFormat="1" ht="14.4"/>
    <row r="17" s="103" customFormat="1" ht="14.4"/>
    <row r="18" s="103" customFormat="1" ht="14.4"/>
    <row r="19" s="103" customFormat="1" ht="14.4"/>
    <row r="20" s="103" customFormat="1" ht="14.4"/>
  </sheetData>
  <sheetProtection formatCells="0" formatColumns="0" formatRows="0" insertRows="0" insertColumns="0" insertHyperlinks="0" deleteColumns="0" deleteRows="0" sort="0" autoFilter="0" pivotTables="0"/>
  <mergeCells count="1">
    <mergeCell ref="A2:G2"/>
  </mergeCells>
  <printOptions horizontalCentered="1"/>
  <pageMargins left="0.551181102362205" right="0.551181102362205" top="0.78740157480315" bottom="0.590551181102362" header="0.511811023622047" footer="0.511811023622047"/>
  <pageSetup paperSize="9" orientation="landscape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showGridLines="0" showZeros="0" view="pageBreakPreview" zoomScale="115" zoomScaleNormal="100" workbookViewId="0">
      <selection activeCell="M19" sqref="M19"/>
    </sheetView>
  </sheetViews>
  <sheetFormatPr defaultColWidth="6.87962962962963" defaultRowHeight="12.75" customHeight="1"/>
  <cols>
    <col min="1" max="1" width="8.5" style="78"/>
    <col min="2" max="2" width="15.8796296296296" style="78" customWidth="1"/>
    <col min="3" max="10" width="12.2592592592593" style="78" customWidth="1"/>
    <col min="11" max="16384" width="6.87962962962963" style="78"/>
  </cols>
  <sheetData>
    <row r="1" ht="19.5" customHeight="1" spans="10:20">
      <c r="J1" s="100" t="s">
        <v>217</v>
      </c>
      <c r="T1" s="100"/>
    </row>
    <row r="2" ht="36.75" customHeight="1" spans="1:20">
      <c r="A2" s="60" t="s">
        <v>218</v>
      </c>
      <c r="B2" s="60"/>
      <c r="C2" s="60"/>
      <c r="D2" s="60"/>
      <c r="E2" s="60"/>
      <c r="F2" s="60"/>
      <c r="G2" s="60"/>
      <c r="H2" s="60"/>
      <c r="I2" s="60"/>
      <c r="J2" s="60"/>
      <c r="K2" s="101"/>
      <c r="L2" s="101"/>
      <c r="M2" s="101"/>
      <c r="N2" s="101"/>
      <c r="O2" s="101"/>
      <c r="P2" s="101"/>
      <c r="Q2" s="101"/>
      <c r="R2" s="101"/>
      <c r="S2" s="101"/>
      <c r="T2" s="101"/>
    </row>
    <row r="3" ht="25.5" customHeight="1" spans="1:10">
      <c r="A3" s="85" t="s">
        <v>2</v>
      </c>
      <c r="B3" s="85"/>
      <c r="J3" s="102" t="s">
        <v>3</v>
      </c>
    </row>
    <row r="4" ht="30.75" customHeight="1" spans="1:10">
      <c r="A4" s="86" t="s">
        <v>219</v>
      </c>
      <c r="B4" s="87" t="s">
        <v>220</v>
      </c>
      <c r="C4" s="87" t="s">
        <v>77</v>
      </c>
      <c r="D4" s="88" t="s">
        <v>221</v>
      </c>
      <c r="E4" s="88"/>
      <c r="F4" s="88"/>
      <c r="G4" s="88"/>
      <c r="H4" s="88"/>
      <c r="I4" s="88"/>
      <c r="J4" s="94" t="s">
        <v>222</v>
      </c>
    </row>
    <row r="5" ht="24.75" customHeight="1" spans="1:10">
      <c r="A5" s="89"/>
      <c r="B5" s="87"/>
      <c r="C5" s="87"/>
      <c r="D5" s="87" t="s">
        <v>87</v>
      </c>
      <c r="E5" s="87" t="s">
        <v>22</v>
      </c>
      <c r="F5" s="87" t="s">
        <v>223</v>
      </c>
      <c r="G5" s="87" t="s">
        <v>224</v>
      </c>
      <c r="H5" s="90" t="s">
        <v>225</v>
      </c>
      <c r="I5" s="90" t="s">
        <v>226</v>
      </c>
      <c r="J5" s="94"/>
    </row>
    <row r="6" ht="29.25" customHeight="1" spans="1:10">
      <c r="A6" s="91"/>
      <c r="B6" s="87"/>
      <c r="C6" s="87"/>
      <c r="D6" s="87"/>
      <c r="E6" s="87"/>
      <c r="F6" s="87"/>
      <c r="G6" s="87"/>
      <c r="H6" s="92"/>
      <c r="I6" s="92"/>
      <c r="J6" s="94"/>
    </row>
    <row r="7" ht="24" customHeight="1" spans="1:10">
      <c r="A7" s="93"/>
      <c r="B7" s="94" t="s">
        <v>88</v>
      </c>
      <c r="C7" s="94" t="s">
        <v>227</v>
      </c>
      <c r="D7" s="94" t="s">
        <v>228</v>
      </c>
      <c r="E7" s="94">
        <v>3</v>
      </c>
      <c r="F7" s="94">
        <v>4</v>
      </c>
      <c r="G7" s="87">
        <v>5</v>
      </c>
      <c r="H7" s="94">
        <v>6</v>
      </c>
      <c r="I7" s="87">
        <v>7</v>
      </c>
      <c r="J7" s="94">
        <v>8</v>
      </c>
    </row>
    <row r="8" ht="27.75" customHeight="1" spans="1:10">
      <c r="A8" s="93"/>
      <c r="B8" s="95" t="s">
        <v>77</v>
      </c>
      <c r="C8" s="96">
        <f>SUM(C9)</f>
        <v>20000</v>
      </c>
      <c r="D8" s="96">
        <f t="shared" ref="D8:J8" si="0">SUM(D9)</f>
        <v>20000</v>
      </c>
      <c r="E8" s="96">
        <f t="shared" si="0"/>
        <v>0</v>
      </c>
      <c r="F8" s="96">
        <f t="shared" si="0"/>
        <v>0</v>
      </c>
      <c r="G8" s="96">
        <f t="shared" si="0"/>
        <v>20000</v>
      </c>
      <c r="H8" s="96">
        <f t="shared" si="0"/>
        <v>0</v>
      </c>
      <c r="I8" s="96">
        <f t="shared" si="0"/>
        <v>0</v>
      </c>
      <c r="J8" s="96">
        <f t="shared" si="0"/>
        <v>0</v>
      </c>
    </row>
    <row r="9" ht="27.75" customHeight="1" spans="1:10">
      <c r="A9" s="97">
        <v>2010302</v>
      </c>
      <c r="B9" s="98" t="s">
        <v>229</v>
      </c>
      <c r="C9" s="96">
        <f>D9+J9</f>
        <v>20000</v>
      </c>
      <c r="D9" s="96">
        <f>SUM(E9:I9)</f>
        <v>20000</v>
      </c>
      <c r="E9" s="96"/>
      <c r="F9" s="99"/>
      <c r="G9" s="96">
        <v>20000</v>
      </c>
      <c r="H9" s="99"/>
      <c r="I9" s="99"/>
      <c r="J9" s="99"/>
    </row>
  </sheetData>
  <mergeCells count="12">
    <mergeCell ref="A2:J2"/>
    <mergeCell ref="A3:B3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J4:J6"/>
  </mergeCells>
  <printOptions horizontalCentered="1"/>
  <pageMargins left="0.551181102362205" right="0.551181102362205" top="0.78740157480315" bottom="0.590551181102362" header="0.511811023622047" footer="0.511811023622047"/>
  <pageSetup paperSize="9" orientation="landscape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9"/>
  <sheetViews>
    <sheetView showGridLines="0" showZeros="0" view="pageBreakPreview" zoomScaleNormal="100" workbookViewId="0">
      <selection activeCell="M19" sqref="M19"/>
    </sheetView>
  </sheetViews>
  <sheetFormatPr defaultColWidth="6.75925925925926" defaultRowHeight="10.8"/>
  <cols>
    <col min="1" max="1" width="17" style="59" customWidth="1"/>
    <col min="2" max="2" width="9.62962962962963" style="59" customWidth="1"/>
    <col min="3" max="3" width="9.12962962962963" style="59" customWidth="1"/>
    <col min="4" max="5" width="7.37962962962963" style="59" customWidth="1"/>
    <col min="6" max="6" width="9.12962962962963" style="59" customWidth="1"/>
    <col min="7" max="8" width="7.12962962962963" style="59" customWidth="1"/>
    <col min="9" max="9" width="10.2592592592593" style="59" customWidth="1"/>
    <col min="10" max="11" width="7.62962962962963" style="59" customWidth="1"/>
    <col min="12" max="12" width="9.12962962962963" style="59" customWidth="1"/>
    <col min="13" max="14" width="6.87962962962963" style="59" customWidth="1"/>
    <col min="15" max="16384" width="6.75925925925926" style="59"/>
  </cols>
  <sheetData>
    <row r="1" ht="19.5" customHeight="1" spans="14:20">
      <c r="N1" s="79" t="s">
        <v>230</v>
      </c>
      <c r="T1" s="84"/>
    </row>
    <row r="2" s="56" customFormat="1" ht="26.25" customHeight="1" spans="1:20">
      <c r="A2" s="60" t="s">
        <v>231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80"/>
      <c r="P2" s="81"/>
      <c r="Q2" s="81"/>
      <c r="R2" s="81"/>
      <c r="S2" s="81"/>
      <c r="T2" s="81"/>
    </row>
    <row r="3" s="57" customFormat="1" ht="23.25" customHeight="1" spans="1:14">
      <c r="A3" s="61"/>
      <c r="B3" s="61"/>
      <c r="C3" s="62"/>
      <c r="D3" s="62"/>
      <c r="E3" s="63"/>
      <c r="F3" s="63"/>
      <c r="G3" s="63"/>
      <c r="H3" s="63"/>
      <c r="I3" s="62"/>
      <c r="J3" s="62"/>
      <c r="K3" s="63"/>
      <c r="L3" s="82"/>
      <c r="M3" s="78"/>
      <c r="N3" s="83" t="s">
        <v>232</v>
      </c>
    </row>
    <row r="4" s="58" customFormat="1" ht="32.25" customHeight="1" spans="1:14">
      <c r="A4" s="64" t="s">
        <v>115</v>
      </c>
      <c r="B4" s="65" t="s">
        <v>233</v>
      </c>
      <c r="C4" s="64" t="s">
        <v>234</v>
      </c>
      <c r="D4" s="64"/>
      <c r="E4" s="64"/>
      <c r="F4" s="64"/>
      <c r="G4" s="64"/>
      <c r="H4" s="64"/>
      <c r="I4" s="64" t="s">
        <v>235</v>
      </c>
      <c r="J4" s="64"/>
      <c r="K4" s="64"/>
      <c r="L4" s="64"/>
      <c r="M4" s="64"/>
      <c r="N4" s="64"/>
    </row>
    <row r="5" s="58" customFormat="1" ht="32.25" customHeight="1" spans="1:14">
      <c r="A5" s="64"/>
      <c r="B5" s="65"/>
      <c r="C5" s="66" t="s">
        <v>87</v>
      </c>
      <c r="D5" s="67" t="s">
        <v>236</v>
      </c>
      <c r="E5" s="68" t="s">
        <v>237</v>
      </c>
      <c r="F5" s="69"/>
      <c r="G5" s="70" t="s">
        <v>238</v>
      </c>
      <c r="H5" s="70" t="s">
        <v>239</v>
      </c>
      <c r="I5" s="66" t="s">
        <v>87</v>
      </c>
      <c r="J5" s="67" t="s">
        <v>236</v>
      </c>
      <c r="K5" s="68" t="s">
        <v>237</v>
      </c>
      <c r="L5" s="69"/>
      <c r="M5" s="70" t="s">
        <v>238</v>
      </c>
      <c r="N5" s="70" t="s">
        <v>239</v>
      </c>
    </row>
    <row r="6" s="58" customFormat="1" ht="32.25" customHeight="1" spans="1:14">
      <c r="A6" s="64"/>
      <c r="B6" s="65"/>
      <c r="C6" s="71"/>
      <c r="D6" s="72"/>
      <c r="E6" s="73"/>
      <c r="F6" s="74" t="s">
        <v>240</v>
      </c>
      <c r="G6" s="73"/>
      <c r="H6" s="73"/>
      <c r="I6" s="71"/>
      <c r="J6" s="72"/>
      <c r="K6" s="73"/>
      <c r="L6" s="74" t="s">
        <v>240</v>
      </c>
      <c r="M6" s="73"/>
      <c r="N6" s="73"/>
    </row>
    <row r="7" ht="32.25" customHeight="1" spans="1:14">
      <c r="A7" s="75" t="s">
        <v>88</v>
      </c>
      <c r="B7" s="76">
        <v>1</v>
      </c>
      <c r="C7" s="76" t="s">
        <v>241</v>
      </c>
      <c r="D7" s="76">
        <v>3</v>
      </c>
      <c r="E7" s="76">
        <v>4</v>
      </c>
      <c r="F7" s="76">
        <v>5</v>
      </c>
      <c r="G7" s="76">
        <v>6</v>
      </c>
      <c r="H7" s="76">
        <v>7</v>
      </c>
      <c r="I7" s="76" t="s">
        <v>242</v>
      </c>
      <c r="J7" s="76">
        <v>9</v>
      </c>
      <c r="K7" s="76">
        <v>10</v>
      </c>
      <c r="L7" s="76">
        <v>11</v>
      </c>
      <c r="M7" s="76">
        <v>12</v>
      </c>
      <c r="N7" s="76">
        <v>13</v>
      </c>
    </row>
    <row r="8" ht="32.25" customHeight="1" spans="1:14">
      <c r="A8" s="77" t="s">
        <v>77</v>
      </c>
      <c r="B8" s="76">
        <v>0</v>
      </c>
      <c r="C8" s="76">
        <f t="shared" ref="C8:N8" si="0">C9</f>
        <v>52</v>
      </c>
      <c r="D8" s="76">
        <f t="shared" si="0"/>
        <v>0</v>
      </c>
      <c r="E8" s="76">
        <f t="shared" si="0"/>
        <v>45</v>
      </c>
      <c r="F8" s="76">
        <f t="shared" si="0"/>
        <v>0</v>
      </c>
      <c r="G8" s="76">
        <f t="shared" si="0"/>
        <v>7</v>
      </c>
      <c r="H8" s="76">
        <f t="shared" si="0"/>
        <v>0</v>
      </c>
      <c r="I8" s="76">
        <f t="shared" si="0"/>
        <v>52</v>
      </c>
      <c r="J8" s="76">
        <f t="shared" si="0"/>
        <v>0</v>
      </c>
      <c r="K8" s="76">
        <f t="shared" si="0"/>
        <v>45</v>
      </c>
      <c r="L8" s="76">
        <f t="shared" si="0"/>
        <v>0</v>
      </c>
      <c r="M8" s="76">
        <f t="shared" si="0"/>
        <v>7</v>
      </c>
      <c r="N8" s="76">
        <f t="shared" si="0"/>
        <v>0</v>
      </c>
    </row>
    <row r="9" ht="32.25" customHeight="1" spans="1:14">
      <c r="A9" s="77" t="s">
        <v>2</v>
      </c>
      <c r="B9" s="76">
        <v>0</v>
      </c>
      <c r="C9" s="76">
        <f>SUM(D9:H9)</f>
        <v>52</v>
      </c>
      <c r="D9" s="76"/>
      <c r="E9" s="76">
        <v>45</v>
      </c>
      <c r="F9" s="76"/>
      <c r="G9" s="76">
        <v>7</v>
      </c>
      <c r="H9" s="76"/>
      <c r="I9" s="76">
        <f>SUM(J9:N9)</f>
        <v>52</v>
      </c>
      <c r="J9" s="76"/>
      <c r="K9" s="76">
        <v>45</v>
      </c>
      <c r="L9" s="76"/>
      <c r="M9" s="76">
        <v>7</v>
      </c>
      <c r="N9" s="76"/>
    </row>
    <row r="10" ht="23.25" customHeight="1" spans="1:15">
      <c r="A10" s="78" t="s">
        <v>243</v>
      </c>
      <c r="B10" s="78"/>
      <c r="C10" s="78"/>
      <c r="D10" s="78"/>
      <c r="E10" s="78"/>
      <c r="F10" s="78"/>
      <c r="G10" s="78"/>
      <c r="H10" s="78"/>
      <c r="I10" s="78"/>
      <c r="J10" s="78"/>
      <c r="K10" s="78"/>
      <c r="L10" s="78"/>
      <c r="M10" s="78"/>
      <c r="N10" s="78"/>
      <c r="O10" s="78"/>
    </row>
    <row r="11" ht="15.95" customHeight="1" spans="1:15">
      <c r="A11" s="78"/>
      <c r="B11" s="78"/>
      <c r="C11" s="78"/>
      <c r="D11" s="78"/>
      <c r="E11" s="78"/>
      <c r="F11" s="78"/>
      <c r="G11" s="78"/>
      <c r="H11" s="78"/>
      <c r="I11" s="78"/>
      <c r="J11" s="78"/>
      <c r="K11" s="78"/>
      <c r="L11" s="78"/>
      <c r="M11" s="78"/>
      <c r="N11" s="78"/>
      <c r="O11" s="78"/>
    </row>
    <row r="12" ht="15.95" customHeight="1" spans="1:15">
      <c r="A12" s="78"/>
      <c r="B12" s="78"/>
      <c r="C12" s="78"/>
      <c r="D12" s="78"/>
      <c r="E12" s="78"/>
      <c r="F12" s="78"/>
      <c r="G12" s="78"/>
      <c r="H12" s="78"/>
      <c r="I12" s="78"/>
      <c r="J12" s="78"/>
      <c r="K12" s="78"/>
      <c r="L12" s="78"/>
      <c r="M12" s="78"/>
      <c r="N12" s="78"/>
      <c r="O12" s="78"/>
    </row>
    <row r="13" ht="15.95" customHeight="1" spans="1:15">
      <c r="A13" s="78"/>
      <c r="B13" s="78"/>
      <c r="C13" s="78"/>
      <c r="D13" s="78"/>
      <c r="E13" s="78"/>
      <c r="F13" s="78"/>
      <c r="G13" s="78"/>
      <c r="H13" s="78"/>
      <c r="I13" s="78"/>
      <c r="J13" s="78"/>
      <c r="K13" s="78"/>
      <c r="L13" s="78"/>
      <c r="M13" s="78"/>
      <c r="N13" s="78"/>
      <c r="O13" s="78"/>
    </row>
    <row r="14" ht="15.95" customHeight="1" spans="1:15">
      <c r="A14" s="78"/>
      <c r="B14" s="78"/>
      <c r="C14" s="78"/>
      <c r="D14" s="78"/>
      <c r="E14" s="78"/>
      <c r="F14" s="78"/>
      <c r="G14" s="78"/>
      <c r="H14" s="78"/>
      <c r="I14" s="78"/>
      <c r="J14" s="78"/>
      <c r="K14" s="78"/>
      <c r="L14" s="78"/>
      <c r="M14" s="78"/>
      <c r="N14" s="78"/>
      <c r="O14" s="78"/>
    </row>
    <row r="15" ht="15.95" customHeight="1" spans="1:15">
      <c r="A15" s="78"/>
      <c r="B15" s="78"/>
      <c r="C15" s="78"/>
      <c r="D15" s="78"/>
      <c r="E15" s="78"/>
      <c r="F15" s="78"/>
      <c r="G15" s="78"/>
      <c r="H15" s="78"/>
      <c r="I15" s="78"/>
      <c r="J15" s="78"/>
      <c r="K15" s="78"/>
      <c r="L15" s="78"/>
      <c r="M15" s="78"/>
      <c r="N15" s="78"/>
      <c r="O15" s="78"/>
    </row>
    <row r="16" ht="15.95" customHeight="1" spans="1:15">
      <c r="A16" s="78"/>
      <c r="B16" s="78"/>
      <c r="C16" s="78"/>
      <c r="D16" s="78"/>
      <c r="E16" s="78"/>
      <c r="F16" s="78"/>
      <c r="G16" s="78"/>
      <c r="H16" s="78"/>
      <c r="I16" s="78"/>
      <c r="J16" s="78"/>
      <c r="K16" s="78"/>
      <c r="L16" s="78"/>
      <c r="M16" s="78"/>
      <c r="N16" s="78"/>
      <c r="O16" s="78"/>
    </row>
    <row r="17" ht="15.95" customHeight="1" spans="1:15">
      <c r="A17" s="78"/>
      <c r="B17" s="78"/>
      <c r="C17" s="78"/>
      <c r="D17" s="78"/>
      <c r="E17" s="78"/>
      <c r="F17" s="78"/>
      <c r="G17" s="78"/>
      <c r="H17" s="78"/>
      <c r="I17" s="78"/>
      <c r="J17" s="78"/>
      <c r="K17" s="78"/>
      <c r="L17" s="78"/>
      <c r="M17" s="78"/>
      <c r="N17" s="78"/>
      <c r="O17" s="78"/>
    </row>
    <row r="18" ht="15.95" customHeight="1" spans="1:15">
      <c r="A18" s="78"/>
      <c r="B18" s="78"/>
      <c r="C18" s="78"/>
      <c r="D18" s="78"/>
      <c r="E18" s="78"/>
      <c r="F18" s="78"/>
      <c r="G18" s="78"/>
      <c r="H18" s="78"/>
      <c r="I18" s="78"/>
      <c r="J18" s="78"/>
      <c r="K18" s="78"/>
      <c r="L18" s="78"/>
      <c r="M18" s="78"/>
      <c r="N18" s="78"/>
      <c r="O18" s="78"/>
    </row>
    <row r="19" ht="15.95" customHeight="1" spans="1:15">
      <c r="A19" s="78"/>
      <c r="B19" s="78"/>
      <c r="C19" s="78"/>
      <c r="D19" s="78"/>
      <c r="E19" s="78"/>
      <c r="F19" s="78"/>
      <c r="G19" s="78"/>
      <c r="H19" s="78"/>
      <c r="I19" s="78"/>
      <c r="J19" s="78"/>
      <c r="K19" s="78"/>
      <c r="L19" s="78"/>
      <c r="M19" s="78"/>
      <c r="N19" s="78"/>
      <c r="O19" s="78"/>
    </row>
  </sheetData>
  <mergeCells count="15">
    <mergeCell ref="A2:N2"/>
    <mergeCell ref="C4:H4"/>
    <mergeCell ref="I4:N4"/>
    <mergeCell ref="A4:A6"/>
    <mergeCell ref="B4:B6"/>
    <mergeCell ref="C5:C6"/>
    <mergeCell ref="D5:D6"/>
    <mergeCell ref="E5:E6"/>
    <mergeCell ref="G5:G6"/>
    <mergeCell ref="H5:H6"/>
    <mergeCell ref="I5:I6"/>
    <mergeCell ref="J5:J6"/>
    <mergeCell ref="K5:K6"/>
    <mergeCell ref="M5:M6"/>
    <mergeCell ref="N5:N6"/>
  </mergeCells>
  <printOptions horizontalCentered="1"/>
  <pageMargins left="0.551181102362205" right="0.551181102362205" top="0.78740157480315" bottom="0.590551181102362" header="0.511811023622047" footer="0.511811023622047"/>
  <pageSetup paperSize="9" orientation="landscape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1"/>
  <sheetViews>
    <sheetView view="pageBreakPreview" zoomScaleNormal="100" topLeftCell="A22" workbookViewId="0">
      <selection activeCell="M19" sqref="M19"/>
    </sheetView>
  </sheetViews>
  <sheetFormatPr defaultColWidth="8" defaultRowHeight="13.2"/>
  <cols>
    <col min="1" max="1" width="4.62962962962963" style="42" customWidth="1"/>
    <col min="2" max="2" width="11.5" style="42" customWidth="1"/>
    <col min="3" max="3" width="8" style="42" customWidth="1"/>
    <col min="4" max="4" width="8.75925925925926" style="42" customWidth="1"/>
    <col min="5" max="5" width="5.12962962962963" style="42" customWidth="1"/>
    <col min="6" max="6" width="8" style="42"/>
    <col min="7" max="8" width="8.5" style="42"/>
    <col min="9" max="9" width="7.37962962962963" style="42" customWidth="1"/>
    <col min="10" max="17" width="5.25925925925926" style="42" customWidth="1"/>
    <col min="18" max="18" width="6.5" style="42" customWidth="1"/>
    <col min="19" max="16384" width="8" style="42"/>
  </cols>
  <sheetData>
    <row r="1" ht="17.4" spans="20:20">
      <c r="T1" s="55" t="s">
        <v>244</v>
      </c>
    </row>
    <row r="2" ht="29.4" spans="1:20">
      <c r="A2" s="43" t="s">
        <v>245</v>
      </c>
      <c r="B2" s="44" t="s">
        <v>246</v>
      </c>
      <c r="C2" s="44" t="s">
        <v>247</v>
      </c>
      <c r="D2" s="44" t="s">
        <v>247</v>
      </c>
      <c r="E2" s="44" t="s">
        <v>247</v>
      </c>
      <c r="F2" s="44" t="s">
        <v>247</v>
      </c>
      <c r="G2" s="44" t="s">
        <v>247</v>
      </c>
      <c r="H2" s="44" t="s">
        <v>247</v>
      </c>
      <c r="I2" s="44" t="s">
        <v>247</v>
      </c>
      <c r="J2" s="44" t="s">
        <v>247</v>
      </c>
      <c r="K2" s="44" t="s">
        <v>247</v>
      </c>
      <c r="L2" s="44" t="s">
        <v>247</v>
      </c>
      <c r="M2" s="44" t="s">
        <v>247</v>
      </c>
      <c r="N2" s="44" t="s">
        <v>247</v>
      </c>
      <c r="O2" s="44" t="s">
        <v>247</v>
      </c>
      <c r="P2" s="44" t="s">
        <v>247</v>
      </c>
      <c r="Q2" s="44" t="s">
        <v>247</v>
      </c>
      <c r="R2" s="44" t="s">
        <v>247</v>
      </c>
      <c r="S2" s="44" t="s">
        <v>247</v>
      </c>
      <c r="T2" s="44" t="s">
        <v>247</v>
      </c>
    </row>
    <row r="3" spans="1:20">
      <c r="A3" s="45" t="s">
        <v>245</v>
      </c>
      <c r="B3" s="46" t="s">
        <v>248</v>
      </c>
      <c r="C3" s="46" t="s">
        <v>248</v>
      </c>
      <c r="D3" s="46" t="s">
        <v>248</v>
      </c>
      <c r="E3" s="46" t="s">
        <v>248</v>
      </c>
      <c r="F3" s="46" t="s">
        <v>248</v>
      </c>
      <c r="G3" s="46" t="s">
        <v>248</v>
      </c>
      <c r="H3" s="46" t="s">
        <v>248</v>
      </c>
      <c r="I3" s="46" t="s">
        <v>248</v>
      </c>
      <c r="J3" s="46" t="s">
        <v>248</v>
      </c>
      <c r="K3" s="46" t="s">
        <v>248</v>
      </c>
      <c r="L3" s="46" t="s">
        <v>248</v>
      </c>
      <c r="M3" s="46" t="s">
        <v>248</v>
      </c>
      <c r="N3" s="46" t="s">
        <v>248</v>
      </c>
      <c r="O3" s="46" t="s">
        <v>248</v>
      </c>
      <c r="P3" s="46" t="s">
        <v>248</v>
      </c>
      <c r="Q3" s="46" t="s">
        <v>248</v>
      </c>
      <c r="R3" s="46" t="s">
        <v>248</v>
      </c>
      <c r="S3" s="46" t="s">
        <v>248</v>
      </c>
      <c r="T3" s="46" t="s">
        <v>248</v>
      </c>
    </row>
    <row r="4" s="39" customFormat="1" ht="18.75" customHeight="1" spans="1:20">
      <c r="A4" s="47" t="s">
        <v>249</v>
      </c>
      <c r="B4" s="47" t="s">
        <v>250</v>
      </c>
      <c r="C4" s="47" t="s">
        <v>251</v>
      </c>
      <c r="D4" s="47" t="s">
        <v>6</v>
      </c>
      <c r="E4" s="47" t="s">
        <v>252</v>
      </c>
      <c r="F4" s="47" t="s">
        <v>253</v>
      </c>
      <c r="G4" s="47" t="s">
        <v>254</v>
      </c>
      <c r="H4" s="47" t="s">
        <v>254</v>
      </c>
      <c r="I4" s="47" t="s">
        <v>254</v>
      </c>
      <c r="J4" s="47" t="s">
        <v>254</v>
      </c>
      <c r="K4" s="47" t="s">
        <v>254</v>
      </c>
      <c r="L4" s="47" t="s">
        <v>254</v>
      </c>
      <c r="M4" s="47" t="s">
        <v>254</v>
      </c>
      <c r="N4" s="47" t="s">
        <v>254</v>
      </c>
      <c r="O4" s="47" t="s">
        <v>254</v>
      </c>
      <c r="P4" s="47" t="s">
        <v>254</v>
      </c>
      <c r="Q4" s="47" t="s">
        <v>254</v>
      </c>
      <c r="R4" s="47" t="s">
        <v>254</v>
      </c>
      <c r="S4" s="47" t="s">
        <v>254</v>
      </c>
      <c r="T4" s="47" t="s">
        <v>254</v>
      </c>
    </row>
    <row r="5" s="39" customFormat="1" ht="18.75" customHeight="1" spans="1:20">
      <c r="A5" s="47" t="s">
        <v>249</v>
      </c>
      <c r="B5" s="47" t="s">
        <v>250</v>
      </c>
      <c r="C5" s="47" t="s">
        <v>251</v>
      </c>
      <c r="D5" s="47" t="s">
        <v>6</v>
      </c>
      <c r="E5" s="47" t="s">
        <v>252</v>
      </c>
      <c r="F5" s="47" t="s">
        <v>253</v>
      </c>
      <c r="G5" s="47" t="s">
        <v>77</v>
      </c>
      <c r="H5" s="47" t="s">
        <v>255</v>
      </c>
      <c r="I5" s="47" t="s">
        <v>255</v>
      </c>
      <c r="J5" s="47" t="s">
        <v>255</v>
      </c>
      <c r="K5" s="47" t="s">
        <v>255</v>
      </c>
      <c r="L5" s="47" t="s">
        <v>255</v>
      </c>
      <c r="M5" s="47" t="s">
        <v>255</v>
      </c>
      <c r="N5" s="47" t="s">
        <v>255</v>
      </c>
      <c r="O5" s="47" t="s">
        <v>255</v>
      </c>
      <c r="P5" s="47" t="s">
        <v>255</v>
      </c>
      <c r="Q5" s="47" t="s">
        <v>255</v>
      </c>
      <c r="R5" s="47" t="s">
        <v>86</v>
      </c>
      <c r="S5" s="47" t="s">
        <v>256</v>
      </c>
      <c r="T5" s="47" t="s">
        <v>256</v>
      </c>
    </row>
    <row r="6" s="39" customFormat="1" ht="18.75" customHeight="1" spans="1:20">
      <c r="A6" s="47" t="s">
        <v>249</v>
      </c>
      <c r="B6" s="47" t="s">
        <v>250</v>
      </c>
      <c r="C6" s="47" t="s">
        <v>251</v>
      </c>
      <c r="D6" s="47" t="s">
        <v>6</v>
      </c>
      <c r="E6" s="47" t="s">
        <v>252</v>
      </c>
      <c r="F6" s="47" t="s">
        <v>253</v>
      </c>
      <c r="G6" s="47" t="s">
        <v>77</v>
      </c>
      <c r="H6" s="47" t="s">
        <v>79</v>
      </c>
      <c r="I6" s="47" t="s">
        <v>79</v>
      </c>
      <c r="J6" s="47" t="s">
        <v>79</v>
      </c>
      <c r="K6" s="47" t="s">
        <v>79</v>
      </c>
      <c r="L6" s="47" t="s">
        <v>80</v>
      </c>
      <c r="M6" s="47" t="s">
        <v>81</v>
      </c>
      <c r="N6" s="47" t="s">
        <v>82</v>
      </c>
      <c r="O6" s="47" t="s">
        <v>85</v>
      </c>
      <c r="P6" s="47" t="s">
        <v>84</v>
      </c>
      <c r="Q6" s="47" t="s">
        <v>83</v>
      </c>
      <c r="R6" s="47" t="s">
        <v>86</v>
      </c>
      <c r="S6" s="47" t="s">
        <v>257</v>
      </c>
      <c r="T6" s="47" t="s">
        <v>258</v>
      </c>
    </row>
    <row r="7" s="39" customFormat="1" ht="67.5" customHeight="1" spans="1:20">
      <c r="A7" s="47" t="s">
        <v>249</v>
      </c>
      <c r="B7" s="47" t="s">
        <v>250</v>
      </c>
      <c r="C7" s="47" t="s">
        <v>251</v>
      </c>
      <c r="D7" s="47" t="s">
        <v>6</v>
      </c>
      <c r="E7" s="47" t="s">
        <v>252</v>
      </c>
      <c r="F7" s="47" t="s">
        <v>253</v>
      </c>
      <c r="G7" s="47" t="s">
        <v>77</v>
      </c>
      <c r="H7" s="47" t="s">
        <v>87</v>
      </c>
      <c r="I7" s="47" t="s">
        <v>259</v>
      </c>
      <c r="J7" s="47" t="s">
        <v>226</v>
      </c>
      <c r="K7" s="47" t="s">
        <v>19</v>
      </c>
      <c r="L7" s="47" t="s">
        <v>80</v>
      </c>
      <c r="M7" s="47" t="s">
        <v>81</v>
      </c>
      <c r="N7" s="47" t="s">
        <v>82</v>
      </c>
      <c r="O7" s="47" t="s">
        <v>85</v>
      </c>
      <c r="P7" s="47" t="s">
        <v>84</v>
      </c>
      <c r="Q7" s="47" t="s">
        <v>83</v>
      </c>
      <c r="R7" s="47" t="s">
        <v>86</v>
      </c>
      <c r="S7" s="47" t="s">
        <v>257</v>
      </c>
      <c r="T7" s="47" t="s">
        <v>258</v>
      </c>
    </row>
    <row r="8" s="40" customFormat="1" ht="30.95" customHeight="1" spans="1:20">
      <c r="A8" s="48"/>
      <c r="B8" s="48"/>
      <c r="C8" s="48"/>
      <c r="D8" s="48"/>
      <c r="E8" s="48"/>
      <c r="F8" s="49"/>
      <c r="G8" s="50">
        <f>SUM(G9:G21)</f>
        <v>1252000</v>
      </c>
      <c r="H8" s="50">
        <f>SUM(H9:H21)</f>
        <v>1252000</v>
      </c>
      <c r="I8" s="50">
        <f>SUM(I9:I21)</f>
        <v>1252000</v>
      </c>
      <c r="J8" s="50"/>
      <c r="K8" s="48"/>
      <c r="L8" s="48"/>
      <c r="M8" s="48"/>
      <c r="N8" s="48"/>
      <c r="O8" s="48"/>
      <c r="P8" s="48"/>
      <c r="Q8" s="48"/>
      <c r="R8" s="48"/>
      <c r="S8" s="48"/>
      <c r="T8" s="48"/>
    </row>
    <row r="9" s="41" customFormat="1" ht="32.1" customHeight="1" spans="1:20">
      <c r="A9" s="51">
        <v>1</v>
      </c>
      <c r="B9" s="52" t="s">
        <v>2</v>
      </c>
      <c r="C9" s="52">
        <v>2130301</v>
      </c>
      <c r="D9" s="53" t="s">
        <v>260</v>
      </c>
      <c r="E9" s="51">
        <v>10</v>
      </c>
      <c r="F9" s="54">
        <v>80000</v>
      </c>
      <c r="G9" s="54">
        <v>80000</v>
      </c>
      <c r="H9" s="54">
        <v>80000</v>
      </c>
      <c r="I9" s="54">
        <v>80000</v>
      </c>
      <c r="J9" s="54"/>
      <c r="K9" s="51"/>
      <c r="L9" s="51"/>
      <c r="M9" s="51"/>
      <c r="N9" s="51"/>
      <c r="O9" s="51"/>
      <c r="P9" s="51"/>
      <c r="Q9" s="51"/>
      <c r="R9" s="51"/>
      <c r="S9" s="51"/>
      <c r="T9" s="51"/>
    </row>
    <row r="10" s="41" customFormat="1" ht="32.1" customHeight="1" spans="1:20">
      <c r="A10" s="51">
        <v>2</v>
      </c>
      <c r="B10" s="52" t="s">
        <v>2</v>
      </c>
      <c r="C10" s="52">
        <v>2130301</v>
      </c>
      <c r="D10" s="53" t="s">
        <v>261</v>
      </c>
      <c r="E10" s="51">
        <v>10</v>
      </c>
      <c r="F10" s="54">
        <v>60000</v>
      </c>
      <c r="G10" s="54">
        <v>60000</v>
      </c>
      <c r="H10" s="54">
        <v>60000</v>
      </c>
      <c r="I10" s="54">
        <v>60000</v>
      </c>
      <c r="J10" s="54"/>
      <c r="K10" s="51"/>
      <c r="L10" s="51"/>
      <c r="M10" s="51"/>
      <c r="N10" s="51"/>
      <c r="O10" s="51"/>
      <c r="P10" s="51"/>
      <c r="Q10" s="51"/>
      <c r="R10" s="51"/>
      <c r="S10" s="51"/>
      <c r="T10" s="51"/>
    </row>
    <row r="11" s="41" customFormat="1" ht="32.1" customHeight="1" spans="1:20">
      <c r="A11" s="51">
        <v>3</v>
      </c>
      <c r="B11" s="52" t="s">
        <v>2</v>
      </c>
      <c r="C11" s="52">
        <v>2130301</v>
      </c>
      <c r="D11" s="53" t="s">
        <v>262</v>
      </c>
      <c r="E11" s="51">
        <v>15</v>
      </c>
      <c r="F11" s="54">
        <v>30000</v>
      </c>
      <c r="G11" s="54">
        <v>30000</v>
      </c>
      <c r="H11" s="54">
        <v>30000</v>
      </c>
      <c r="I11" s="54">
        <v>30000</v>
      </c>
      <c r="J11" s="54"/>
      <c r="K11" s="51"/>
      <c r="L11" s="51"/>
      <c r="M11" s="51"/>
      <c r="N11" s="51"/>
      <c r="O11" s="51"/>
      <c r="P11" s="51"/>
      <c r="Q11" s="51"/>
      <c r="R11" s="51"/>
      <c r="S11" s="51"/>
      <c r="T11" s="51"/>
    </row>
    <row r="12" s="41" customFormat="1" ht="32.1" customHeight="1" spans="1:20">
      <c r="A12" s="51">
        <v>4</v>
      </c>
      <c r="B12" s="52" t="s">
        <v>2</v>
      </c>
      <c r="C12" s="52">
        <v>2130301</v>
      </c>
      <c r="D12" s="53" t="s">
        <v>263</v>
      </c>
      <c r="E12" s="51">
        <v>10</v>
      </c>
      <c r="F12" s="54">
        <v>50000</v>
      </c>
      <c r="G12" s="54">
        <v>50000</v>
      </c>
      <c r="H12" s="54">
        <v>50000</v>
      </c>
      <c r="I12" s="54">
        <v>50000</v>
      </c>
      <c r="J12" s="54"/>
      <c r="K12" s="51"/>
      <c r="L12" s="51"/>
      <c r="M12" s="51"/>
      <c r="N12" s="51"/>
      <c r="O12" s="51"/>
      <c r="P12" s="51"/>
      <c r="Q12" s="51"/>
      <c r="R12" s="51"/>
      <c r="S12" s="51"/>
      <c r="T12" s="51"/>
    </row>
    <row r="13" s="41" customFormat="1" ht="32.1" customHeight="1" spans="1:20">
      <c r="A13" s="51">
        <v>5</v>
      </c>
      <c r="B13" s="52" t="s">
        <v>2</v>
      </c>
      <c r="C13" s="52">
        <v>2130301</v>
      </c>
      <c r="D13" s="53" t="s">
        <v>264</v>
      </c>
      <c r="E13" s="51">
        <v>1</v>
      </c>
      <c r="F13" s="54">
        <v>10000</v>
      </c>
      <c r="G13" s="54">
        <v>10000</v>
      </c>
      <c r="H13" s="54">
        <v>10000</v>
      </c>
      <c r="I13" s="54">
        <v>10000</v>
      </c>
      <c r="J13" s="54"/>
      <c r="K13" s="51"/>
      <c r="L13" s="51"/>
      <c r="M13" s="51"/>
      <c r="N13" s="51"/>
      <c r="O13" s="51"/>
      <c r="P13" s="51"/>
      <c r="Q13" s="51"/>
      <c r="R13" s="51"/>
      <c r="S13" s="51"/>
      <c r="T13" s="51"/>
    </row>
    <row r="14" s="41" customFormat="1" ht="32.1" customHeight="1" spans="1:20">
      <c r="A14" s="51">
        <v>6</v>
      </c>
      <c r="B14" s="52" t="s">
        <v>2</v>
      </c>
      <c r="C14" s="52">
        <v>2130301</v>
      </c>
      <c r="D14" s="53" t="s">
        <v>265</v>
      </c>
      <c r="E14" s="51">
        <v>20</v>
      </c>
      <c r="F14" s="54">
        <v>100000</v>
      </c>
      <c r="G14" s="54">
        <v>100000</v>
      </c>
      <c r="H14" s="54">
        <v>100000</v>
      </c>
      <c r="I14" s="54">
        <v>100000</v>
      </c>
      <c r="J14" s="54"/>
      <c r="K14" s="51"/>
      <c r="L14" s="51"/>
      <c r="M14" s="51"/>
      <c r="N14" s="51"/>
      <c r="O14" s="51"/>
      <c r="P14" s="51"/>
      <c r="Q14" s="51"/>
      <c r="R14" s="51"/>
      <c r="S14" s="51"/>
      <c r="T14" s="51"/>
    </row>
    <row r="15" s="41" customFormat="1" ht="32.1" customHeight="1" spans="1:20">
      <c r="A15" s="51">
        <v>7</v>
      </c>
      <c r="B15" s="52" t="s">
        <v>2</v>
      </c>
      <c r="C15" s="52">
        <v>2130301</v>
      </c>
      <c r="D15" s="53" t="s">
        <v>266</v>
      </c>
      <c r="E15" s="51">
        <v>15</v>
      </c>
      <c r="F15" s="54">
        <v>50000</v>
      </c>
      <c r="G15" s="54">
        <v>50000</v>
      </c>
      <c r="H15" s="54">
        <v>50000</v>
      </c>
      <c r="I15" s="54">
        <v>50000</v>
      </c>
      <c r="J15" s="54"/>
      <c r="K15" s="51"/>
      <c r="L15" s="51"/>
      <c r="M15" s="51"/>
      <c r="N15" s="51"/>
      <c r="O15" s="51"/>
      <c r="P15" s="51"/>
      <c r="Q15" s="51"/>
      <c r="R15" s="51"/>
      <c r="S15" s="51"/>
      <c r="T15" s="51"/>
    </row>
    <row r="16" s="41" customFormat="1" ht="32.1" customHeight="1" spans="1:20">
      <c r="A16" s="51">
        <v>8</v>
      </c>
      <c r="B16" s="52" t="s">
        <v>2</v>
      </c>
      <c r="C16" s="52">
        <v>2130301</v>
      </c>
      <c r="D16" s="53" t="s">
        <v>267</v>
      </c>
      <c r="E16" s="51">
        <v>10</v>
      </c>
      <c r="F16" s="54">
        <v>30000</v>
      </c>
      <c r="G16" s="54">
        <v>30000</v>
      </c>
      <c r="H16" s="54">
        <v>30000</v>
      </c>
      <c r="I16" s="54">
        <v>30000</v>
      </c>
      <c r="J16" s="54"/>
      <c r="K16" s="51"/>
      <c r="L16" s="51"/>
      <c r="M16" s="51"/>
      <c r="N16" s="51"/>
      <c r="O16" s="51"/>
      <c r="P16" s="51"/>
      <c r="Q16" s="51"/>
      <c r="R16" s="51"/>
      <c r="S16" s="51"/>
      <c r="T16" s="51"/>
    </row>
    <row r="17" s="41" customFormat="1" ht="32.1" customHeight="1" spans="1:20">
      <c r="A17" s="51">
        <v>9</v>
      </c>
      <c r="B17" s="52" t="s">
        <v>2</v>
      </c>
      <c r="C17" s="52">
        <v>2130301</v>
      </c>
      <c r="D17" s="53" t="s">
        <v>268</v>
      </c>
      <c r="E17" s="51">
        <v>50</v>
      </c>
      <c r="F17" s="54">
        <v>200000</v>
      </c>
      <c r="G17" s="54">
        <v>200000</v>
      </c>
      <c r="H17" s="54">
        <v>200000</v>
      </c>
      <c r="I17" s="54">
        <v>200000</v>
      </c>
      <c r="J17" s="54"/>
      <c r="K17" s="51"/>
      <c r="L17" s="51"/>
      <c r="M17" s="51"/>
      <c r="N17" s="51"/>
      <c r="O17" s="51"/>
      <c r="P17" s="51"/>
      <c r="Q17" s="51"/>
      <c r="R17" s="51"/>
      <c r="S17" s="51"/>
      <c r="T17" s="51"/>
    </row>
    <row r="18" s="41" customFormat="1" ht="32.1" customHeight="1" spans="1:20">
      <c r="A18" s="51">
        <v>10</v>
      </c>
      <c r="B18" s="52" t="s">
        <v>2</v>
      </c>
      <c r="C18" s="52">
        <v>2130301</v>
      </c>
      <c r="D18" s="53" t="s">
        <v>269</v>
      </c>
      <c r="E18" s="51">
        <v>1</v>
      </c>
      <c r="F18" s="54">
        <v>100000</v>
      </c>
      <c r="G18" s="54">
        <v>100000</v>
      </c>
      <c r="H18" s="54">
        <v>100000</v>
      </c>
      <c r="I18" s="54">
        <v>100000</v>
      </c>
      <c r="J18" s="54"/>
      <c r="K18" s="51"/>
      <c r="L18" s="51"/>
      <c r="M18" s="51"/>
      <c r="N18" s="51"/>
      <c r="O18" s="51"/>
      <c r="P18" s="51"/>
      <c r="Q18" s="51"/>
      <c r="R18" s="51"/>
      <c r="S18" s="51"/>
      <c r="T18" s="51"/>
    </row>
    <row r="19" s="41" customFormat="1" ht="32.1" customHeight="1" spans="1:20">
      <c r="A19" s="51">
        <v>11</v>
      </c>
      <c r="B19" s="52" t="s">
        <v>2</v>
      </c>
      <c r="C19" s="52">
        <v>2130301</v>
      </c>
      <c r="D19" s="53" t="s">
        <v>270</v>
      </c>
      <c r="E19" s="51">
        <v>1</v>
      </c>
      <c r="F19" s="54">
        <v>100000</v>
      </c>
      <c r="G19" s="54">
        <v>100000</v>
      </c>
      <c r="H19" s="54">
        <v>100000</v>
      </c>
      <c r="I19" s="54">
        <v>100000</v>
      </c>
      <c r="J19" s="54"/>
      <c r="K19" s="51"/>
      <c r="L19" s="51"/>
      <c r="M19" s="51"/>
      <c r="N19" s="51"/>
      <c r="O19" s="51"/>
      <c r="P19" s="51"/>
      <c r="Q19" s="51"/>
      <c r="R19" s="51"/>
      <c r="S19" s="51"/>
      <c r="T19" s="51"/>
    </row>
    <row r="20" s="41" customFormat="1" ht="32.1" customHeight="1" spans="1:20">
      <c r="A20" s="51">
        <v>12</v>
      </c>
      <c r="B20" s="52" t="s">
        <v>2</v>
      </c>
      <c r="C20" s="52">
        <v>2130301</v>
      </c>
      <c r="D20" s="53" t="s">
        <v>271</v>
      </c>
      <c r="E20" s="51">
        <v>1</v>
      </c>
      <c r="F20" s="54">
        <v>400000</v>
      </c>
      <c r="G20" s="54">
        <v>400000</v>
      </c>
      <c r="H20" s="54">
        <v>400000</v>
      </c>
      <c r="I20" s="54">
        <v>400000</v>
      </c>
      <c r="J20" s="54"/>
      <c r="K20" s="51"/>
      <c r="L20" s="51"/>
      <c r="M20" s="51"/>
      <c r="N20" s="51"/>
      <c r="O20" s="51"/>
      <c r="P20" s="51"/>
      <c r="Q20" s="51"/>
      <c r="R20" s="51"/>
      <c r="S20" s="51"/>
      <c r="T20" s="51"/>
    </row>
    <row r="21" s="41" customFormat="1" ht="32.1" customHeight="1" spans="1:20">
      <c r="A21" s="51">
        <v>13</v>
      </c>
      <c r="B21" s="52" t="s">
        <v>2</v>
      </c>
      <c r="C21" s="52">
        <v>2130301</v>
      </c>
      <c r="D21" s="53" t="s">
        <v>272</v>
      </c>
      <c r="E21" s="51">
        <v>1</v>
      </c>
      <c r="F21" s="54">
        <v>42000</v>
      </c>
      <c r="G21" s="54">
        <v>42000</v>
      </c>
      <c r="H21" s="54">
        <v>42000</v>
      </c>
      <c r="I21" s="54">
        <v>42000</v>
      </c>
      <c r="J21" s="54"/>
      <c r="K21" s="51"/>
      <c r="L21" s="51"/>
      <c r="M21" s="51"/>
      <c r="N21" s="51"/>
      <c r="O21" s="51"/>
      <c r="P21" s="51"/>
      <c r="Q21" s="51"/>
      <c r="R21" s="51"/>
      <c r="S21" s="51"/>
      <c r="T21" s="51"/>
    </row>
  </sheetData>
  <mergeCells count="22">
    <mergeCell ref="B2:T2"/>
    <mergeCell ref="B3:T3"/>
    <mergeCell ref="G4:T4"/>
    <mergeCell ref="H5:Q5"/>
    <mergeCell ref="S5:T5"/>
    <mergeCell ref="H6:K6"/>
    <mergeCell ref="A4:A7"/>
    <mergeCell ref="B4:B7"/>
    <mergeCell ref="C4:C7"/>
    <mergeCell ref="D4:D7"/>
    <mergeCell ref="E4:E7"/>
    <mergeCell ref="F4:F7"/>
    <mergeCell ref="G5:G7"/>
    <mergeCell ref="L6:L7"/>
    <mergeCell ref="M6:M7"/>
    <mergeCell ref="N6:N7"/>
    <mergeCell ref="O6:O7"/>
    <mergeCell ref="P6:P7"/>
    <mergeCell ref="Q6:Q7"/>
    <mergeCell ref="R5:R7"/>
    <mergeCell ref="S6:S7"/>
    <mergeCell ref="T6:T7"/>
  </mergeCells>
  <printOptions horizontalCentered="1"/>
  <pageMargins left="0.551181102362205" right="0.551181102362205" top="0.78740157480315" bottom="0.590551181102362" header="0.511811023622047" footer="0.511811023622047"/>
  <pageSetup paperSize="9" orientation="landscape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7"/>
  <sheetViews>
    <sheetView view="pageBreakPreview" zoomScale="115" zoomScaleNormal="100" topLeftCell="A16" workbookViewId="0">
      <selection activeCell="P14" sqref="P14"/>
    </sheetView>
  </sheetViews>
  <sheetFormatPr defaultColWidth="9.68518518518519" defaultRowHeight="14.4"/>
  <cols>
    <col min="1" max="1" width="12.2777777777778" style="24" customWidth="1"/>
    <col min="2" max="2" width="2.0462962962963" style="24" customWidth="1"/>
    <col min="3" max="3" width="2.18518518518518" style="24" customWidth="1"/>
    <col min="4" max="4" width="10.1111111111111" style="24" customWidth="1"/>
    <col min="5" max="5" width="1.77777777777778" style="24" customWidth="1"/>
    <col min="6" max="6" width="8.72222222222222" style="24" customWidth="1"/>
    <col min="7" max="7" width="11.3148148148148" style="24" customWidth="1"/>
    <col min="8" max="8" width="6.27777777777778" style="24" customWidth="1"/>
    <col min="9" max="9" width="0.953703703703704" style="24" customWidth="1"/>
    <col min="10" max="10" width="7.90740740740741" style="24" customWidth="1"/>
    <col min="11" max="11" width="8.18518518518519" style="24" customWidth="1"/>
    <col min="12" max="12" width="18.0185185185185" style="24" customWidth="1"/>
    <col min="13" max="13" width="4.22222222222222" style="24" hidden="1" customWidth="1"/>
    <col min="14" max="16384" width="9.68518518518519" style="24"/>
  </cols>
  <sheetData>
    <row r="1" s="24" customFormat="1" ht="20.4" spans="12:12">
      <c r="L1" s="33" t="s">
        <v>273</v>
      </c>
    </row>
    <row r="2" s="24" customFormat="1" ht="30.95" customHeight="1" spans="1:12">
      <c r="A2" s="25" t="s">
        <v>274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</row>
    <row r="3" s="24" customFormat="1" ht="23" customHeight="1" spans="1:13">
      <c r="A3" s="26" t="s">
        <v>275</v>
      </c>
      <c r="B3" s="26" t="s">
        <v>2</v>
      </c>
      <c r="C3" s="26"/>
      <c r="D3" s="26"/>
      <c r="E3" s="26"/>
      <c r="F3" s="26"/>
      <c r="G3" s="26"/>
      <c r="H3" s="26"/>
      <c r="I3" s="26"/>
      <c r="J3" s="26"/>
      <c r="K3" s="26"/>
      <c r="L3" s="26"/>
      <c r="M3" s="34"/>
    </row>
    <row r="4" s="24" customFormat="1" ht="23" customHeight="1" spans="1:13">
      <c r="A4" s="27" t="s">
        <v>276</v>
      </c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34"/>
    </row>
    <row r="5" s="24" customFormat="1" ht="23" customHeight="1" spans="1:13">
      <c r="A5" s="26" t="s">
        <v>277</v>
      </c>
      <c r="B5" s="26"/>
      <c r="C5" s="26"/>
      <c r="D5" s="28" t="s">
        <v>278</v>
      </c>
      <c r="E5" s="28"/>
      <c r="F5" s="28"/>
      <c r="G5" s="28" t="s">
        <v>279</v>
      </c>
      <c r="H5" s="28"/>
      <c r="I5" s="35"/>
      <c r="J5" s="35"/>
      <c r="K5" s="35"/>
      <c r="L5" s="35"/>
      <c r="M5" s="34"/>
    </row>
    <row r="6" s="24" customFormat="1" ht="23" customHeight="1" spans="1:13">
      <c r="A6" s="26" t="s">
        <v>280</v>
      </c>
      <c r="B6" s="26"/>
      <c r="C6" s="26"/>
      <c r="D6" s="29"/>
      <c r="E6" s="29"/>
      <c r="F6" s="29"/>
      <c r="G6" s="26" t="s">
        <v>281</v>
      </c>
      <c r="H6" s="26"/>
      <c r="I6" s="28"/>
      <c r="J6" s="28"/>
      <c r="K6" s="28"/>
      <c r="L6" s="28"/>
      <c r="M6" s="34"/>
    </row>
    <row r="7" s="24" customFormat="1" ht="23" customHeight="1" spans="1:13">
      <c r="A7" s="26" t="s">
        <v>282</v>
      </c>
      <c r="B7" s="26"/>
      <c r="C7" s="26"/>
      <c r="D7" s="26">
        <v>52</v>
      </c>
      <c r="E7" s="26"/>
      <c r="F7" s="26"/>
      <c r="G7" s="26" t="s">
        <v>283</v>
      </c>
      <c r="H7" s="26"/>
      <c r="I7" s="28">
        <v>22</v>
      </c>
      <c r="J7" s="28"/>
      <c r="K7" s="28"/>
      <c r="L7" s="28"/>
      <c r="M7" s="34"/>
    </row>
    <row r="8" s="24" customFormat="1" ht="23" customHeight="1" spans="1:13">
      <c r="A8" s="26" t="s">
        <v>284</v>
      </c>
      <c r="B8" s="26"/>
      <c r="C8" s="26"/>
      <c r="D8" s="26">
        <v>23</v>
      </c>
      <c r="E8" s="26"/>
      <c r="F8" s="26"/>
      <c r="G8" s="26" t="s">
        <v>285</v>
      </c>
      <c r="H8" s="26"/>
      <c r="I8" s="28"/>
      <c r="J8" s="28"/>
      <c r="K8" s="28"/>
      <c r="L8" s="28"/>
      <c r="M8" s="34"/>
    </row>
    <row r="9" s="24" customFormat="1" ht="23" customHeight="1" spans="1:13">
      <c r="A9" s="30" t="s">
        <v>286</v>
      </c>
      <c r="B9" s="30"/>
      <c r="C9" s="30"/>
      <c r="D9" s="30"/>
      <c r="E9" s="30"/>
      <c r="F9" s="30"/>
      <c r="G9" s="30"/>
      <c r="H9" s="30"/>
      <c r="I9" s="30"/>
      <c r="J9" s="30"/>
      <c r="K9" s="30"/>
      <c r="L9" s="30"/>
      <c r="M9" s="34"/>
    </row>
    <row r="10" s="24" customFormat="1" ht="23" customHeight="1" spans="1:13">
      <c r="A10" s="26" t="s">
        <v>287</v>
      </c>
      <c r="B10" s="26"/>
      <c r="C10" s="26"/>
      <c r="D10" s="31">
        <v>952.2</v>
      </c>
      <c r="E10" s="31"/>
      <c r="F10" s="31"/>
      <c r="G10" s="26" t="s">
        <v>288</v>
      </c>
      <c r="H10" s="26"/>
      <c r="I10" s="31">
        <v>64.5</v>
      </c>
      <c r="J10" s="31"/>
      <c r="K10" s="31"/>
      <c r="L10" s="31"/>
      <c r="M10" s="34"/>
    </row>
    <row r="11" s="24" customFormat="1" ht="23" customHeight="1" spans="1:13">
      <c r="A11" s="26" t="s">
        <v>289</v>
      </c>
      <c r="B11" s="26"/>
      <c r="C11" s="26"/>
      <c r="D11" s="31">
        <f>D10-I10</f>
        <v>887.7</v>
      </c>
      <c r="E11" s="31"/>
      <c r="F11" s="31"/>
      <c r="G11" s="26" t="s">
        <v>290</v>
      </c>
      <c r="H11" s="26"/>
      <c r="I11" s="31"/>
      <c r="J11" s="31"/>
      <c r="K11" s="31"/>
      <c r="L11" s="31"/>
      <c r="M11" s="34"/>
    </row>
    <row r="12" s="24" customFormat="1" ht="23" customHeight="1" spans="1:13">
      <c r="A12" s="26" t="s">
        <v>291</v>
      </c>
      <c r="B12" s="26"/>
      <c r="C12" s="26"/>
      <c r="D12" s="31">
        <f>D13+I12+I13</f>
        <v>952.200224</v>
      </c>
      <c r="E12" s="31"/>
      <c r="F12" s="31"/>
      <c r="G12" s="26" t="s">
        <v>292</v>
      </c>
      <c r="H12" s="26"/>
      <c r="I12" s="31">
        <v>407.002664</v>
      </c>
      <c r="J12" s="31"/>
      <c r="K12" s="31"/>
      <c r="L12" s="31"/>
      <c r="M12" s="34"/>
    </row>
    <row r="13" s="24" customFormat="1" ht="23" customHeight="1" spans="1:13">
      <c r="A13" s="26" t="s">
        <v>123</v>
      </c>
      <c r="B13" s="26"/>
      <c r="C13" s="26"/>
      <c r="D13" s="31">
        <v>173.86</v>
      </c>
      <c r="E13" s="31"/>
      <c r="F13" s="31"/>
      <c r="G13" s="32" t="s">
        <v>293</v>
      </c>
      <c r="H13" s="32"/>
      <c r="I13" s="31">
        <v>371.33756</v>
      </c>
      <c r="J13" s="31"/>
      <c r="K13" s="31"/>
      <c r="L13" s="31"/>
      <c r="M13" s="34"/>
    </row>
    <row r="14" s="24" customFormat="1" ht="23" customHeight="1" spans="1:13">
      <c r="A14" s="30" t="s">
        <v>294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6"/>
    </row>
    <row r="15" s="24" customFormat="1" ht="30.95" customHeight="1" spans="1:13">
      <c r="A15" s="30" t="s">
        <v>295</v>
      </c>
      <c r="B15" s="30"/>
      <c r="C15" s="30"/>
      <c r="D15" s="30" t="s">
        <v>296</v>
      </c>
      <c r="E15" s="30"/>
      <c r="F15" s="30" t="s">
        <v>297</v>
      </c>
      <c r="G15" s="30"/>
      <c r="H15" s="30"/>
      <c r="I15" s="30" t="s">
        <v>298</v>
      </c>
      <c r="J15" s="30"/>
      <c r="K15" s="30"/>
      <c r="L15" s="30"/>
      <c r="M15" s="34"/>
    </row>
    <row r="16" s="24" customFormat="1" ht="22" customHeight="1" spans="1:13">
      <c r="A16" s="26" t="s">
        <v>299</v>
      </c>
      <c r="B16" s="26"/>
      <c r="C16" s="26"/>
      <c r="D16" s="26" t="s">
        <v>300</v>
      </c>
      <c r="E16" s="26"/>
      <c r="F16" s="28" t="s">
        <v>301</v>
      </c>
      <c r="G16" s="28"/>
      <c r="H16" s="28"/>
      <c r="I16" s="37" t="s">
        <v>302</v>
      </c>
      <c r="J16" s="28"/>
      <c r="K16" s="28"/>
      <c r="L16" s="28"/>
      <c r="M16" s="34"/>
    </row>
    <row r="17" s="24" customFormat="1" ht="23" customHeight="1" spans="1:13">
      <c r="A17" s="26"/>
      <c r="B17" s="26"/>
      <c r="C17" s="26"/>
      <c r="D17" s="26" t="s">
        <v>303</v>
      </c>
      <c r="E17" s="26"/>
      <c r="F17" s="28" t="s">
        <v>304</v>
      </c>
      <c r="G17" s="28"/>
      <c r="H17" s="28"/>
      <c r="I17" s="28" t="s">
        <v>305</v>
      </c>
      <c r="J17" s="28"/>
      <c r="K17" s="28"/>
      <c r="L17" s="28"/>
      <c r="M17" s="34"/>
    </row>
    <row r="18" s="24" customFormat="1" ht="30" customHeight="1" spans="1:13">
      <c r="A18" s="26"/>
      <c r="B18" s="26"/>
      <c r="C18" s="26"/>
      <c r="D18" s="26"/>
      <c r="E18" s="26"/>
      <c r="F18" s="28" t="s">
        <v>306</v>
      </c>
      <c r="G18" s="28"/>
      <c r="H18" s="28"/>
      <c r="I18" s="28" t="s">
        <v>307</v>
      </c>
      <c r="J18" s="28"/>
      <c r="K18" s="28"/>
      <c r="L18" s="28"/>
      <c r="M18" s="34"/>
    </row>
    <row r="19" s="24" customFormat="1" ht="22" customHeight="1" spans="1:13">
      <c r="A19" s="26"/>
      <c r="B19" s="26"/>
      <c r="C19" s="26"/>
      <c r="D19" s="26"/>
      <c r="E19" s="26"/>
      <c r="F19" s="28" t="s">
        <v>308</v>
      </c>
      <c r="G19" s="28"/>
      <c r="H19" s="28"/>
      <c r="I19" s="28" t="s">
        <v>309</v>
      </c>
      <c r="J19" s="28"/>
      <c r="K19" s="28"/>
      <c r="L19" s="28"/>
      <c r="M19" s="34"/>
    </row>
    <row r="20" s="24" customFormat="1" ht="22" customHeight="1" spans="1:13">
      <c r="A20" s="26"/>
      <c r="B20" s="26"/>
      <c r="C20" s="26"/>
      <c r="D20" s="26" t="s">
        <v>310</v>
      </c>
      <c r="E20" s="26"/>
      <c r="F20" s="28" t="s">
        <v>311</v>
      </c>
      <c r="G20" s="28"/>
      <c r="H20" s="28"/>
      <c r="I20" s="28" t="s">
        <v>312</v>
      </c>
      <c r="J20" s="28"/>
      <c r="K20" s="28"/>
      <c r="L20" s="28"/>
      <c r="M20" s="34"/>
    </row>
    <row r="21" s="24" customFormat="1" ht="22" customHeight="1" spans="1:13">
      <c r="A21" s="26"/>
      <c r="B21" s="26"/>
      <c r="C21" s="26"/>
      <c r="D21" s="26"/>
      <c r="E21" s="26"/>
      <c r="F21" s="28" t="s">
        <v>313</v>
      </c>
      <c r="G21" s="28"/>
      <c r="H21" s="28"/>
      <c r="I21" s="28" t="s">
        <v>312</v>
      </c>
      <c r="J21" s="28"/>
      <c r="K21" s="28"/>
      <c r="L21" s="28"/>
      <c r="M21" s="34"/>
    </row>
    <row r="22" s="24" customFormat="1" ht="22" customHeight="1" spans="1:13">
      <c r="A22" s="26"/>
      <c r="B22" s="26"/>
      <c r="C22" s="26"/>
      <c r="D22" s="26"/>
      <c r="E22" s="26"/>
      <c r="F22" s="28" t="s">
        <v>314</v>
      </c>
      <c r="G22" s="28"/>
      <c r="H22" s="28"/>
      <c r="I22" s="28" t="s">
        <v>312</v>
      </c>
      <c r="J22" s="28"/>
      <c r="K22" s="28"/>
      <c r="L22" s="28"/>
      <c r="M22" s="34"/>
    </row>
    <row r="23" s="24" customFormat="1" ht="30" customHeight="1" spans="1:13">
      <c r="A23" s="26" t="s">
        <v>315</v>
      </c>
      <c r="B23" s="26"/>
      <c r="C23" s="26"/>
      <c r="D23" s="26" t="s">
        <v>316</v>
      </c>
      <c r="E23" s="26"/>
      <c r="F23" s="28" t="s">
        <v>317</v>
      </c>
      <c r="G23" s="28"/>
      <c r="H23" s="28"/>
      <c r="I23" s="28" t="s">
        <v>318</v>
      </c>
      <c r="J23" s="28"/>
      <c r="K23" s="28"/>
      <c r="L23" s="28"/>
      <c r="M23" s="28"/>
    </row>
    <row r="24" s="24" customFormat="1" ht="30" customHeight="1" spans="1:13">
      <c r="A24" s="26"/>
      <c r="B24" s="26"/>
      <c r="C24" s="26"/>
      <c r="D24" s="26" t="s">
        <v>319</v>
      </c>
      <c r="E24" s="26"/>
      <c r="F24" s="28" t="s">
        <v>320</v>
      </c>
      <c r="G24" s="28"/>
      <c r="H24" s="28"/>
      <c r="I24" s="28" t="s">
        <v>321</v>
      </c>
      <c r="J24" s="28"/>
      <c r="K24" s="28"/>
      <c r="L24" s="28"/>
      <c r="M24" s="28"/>
    </row>
    <row r="25" s="24" customFormat="1" ht="48" customHeight="1" spans="1:13">
      <c r="A25" s="26"/>
      <c r="B25" s="26"/>
      <c r="C25" s="26"/>
      <c r="D25" s="26" t="s">
        <v>322</v>
      </c>
      <c r="E25" s="26"/>
      <c r="F25" s="28" t="s">
        <v>323</v>
      </c>
      <c r="G25" s="28"/>
      <c r="H25" s="28"/>
      <c r="I25" s="28" t="s">
        <v>324</v>
      </c>
      <c r="J25" s="28"/>
      <c r="K25" s="28"/>
      <c r="L25" s="28"/>
      <c r="M25" s="28"/>
    </row>
    <row r="26" s="24" customFormat="1" ht="30" customHeight="1" spans="1:13">
      <c r="A26" s="26"/>
      <c r="B26" s="26"/>
      <c r="C26" s="26"/>
      <c r="D26" s="26" t="s">
        <v>325</v>
      </c>
      <c r="E26" s="26"/>
      <c r="F26" s="28" t="s">
        <v>326</v>
      </c>
      <c r="G26" s="28"/>
      <c r="H26" s="28"/>
      <c r="I26" s="28" t="s">
        <v>327</v>
      </c>
      <c r="J26" s="28"/>
      <c r="K26" s="28"/>
      <c r="L26" s="28"/>
      <c r="M26" s="28"/>
    </row>
    <row r="27" s="24" customFormat="1" ht="22" customHeight="1" spans="1:13">
      <c r="A27" s="26" t="s">
        <v>328</v>
      </c>
      <c r="B27" s="26"/>
      <c r="C27" s="26"/>
      <c r="D27" s="26" t="s">
        <v>329</v>
      </c>
      <c r="E27" s="26"/>
      <c r="F27" s="28" t="s">
        <v>330</v>
      </c>
      <c r="G27" s="28"/>
      <c r="H27" s="28"/>
      <c r="I27" s="37" t="s">
        <v>331</v>
      </c>
      <c r="J27" s="28"/>
      <c r="K27" s="28"/>
      <c r="L27" s="28"/>
      <c r="M27" s="38"/>
    </row>
  </sheetData>
  <mergeCells count="76">
    <mergeCell ref="A2:L2"/>
    <mergeCell ref="B3:L3"/>
    <mergeCell ref="A4:L4"/>
    <mergeCell ref="A5:C5"/>
    <mergeCell ref="D5:F5"/>
    <mergeCell ref="G5:H5"/>
    <mergeCell ref="I5:L5"/>
    <mergeCell ref="A6:C6"/>
    <mergeCell ref="D6:F6"/>
    <mergeCell ref="G6:H6"/>
    <mergeCell ref="I6:L6"/>
    <mergeCell ref="A7:C7"/>
    <mergeCell ref="D7:F7"/>
    <mergeCell ref="G7:H7"/>
    <mergeCell ref="I7:L7"/>
    <mergeCell ref="A8:C8"/>
    <mergeCell ref="D8:F8"/>
    <mergeCell ref="G8:H8"/>
    <mergeCell ref="I8:L8"/>
    <mergeCell ref="A9:L9"/>
    <mergeCell ref="A10:C10"/>
    <mergeCell ref="D10:F10"/>
    <mergeCell ref="G10:H10"/>
    <mergeCell ref="I10:L10"/>
    <mergeCell ref="A11:C11"/>
    <mergeCell ref="D11:F11"/>
    <mergeCell ref="G11:H11"/>
    <mergeCell ref="I11:L11"/>
    <mergeCell ref="A12:C12"/>
    <mergeCell ref="D12:F12"/>
    <mergeCell ref="G12:H12"/>
    <mergeCell ref="I12:L12"/>
    <mergeCell ref="A13:C13"/>
    <mergeCell ref="D13:F13"/>
    <mergeCell ref="G13:H13"/>
    <mergeCell ref="I13:L13"/>
    <mergeCell ref="A14:L14"/>
    <mergeCell ref="A15:C15"/>
    <mergeCell ref="D15:E15"/>
    <mergeCell ref="F15:H15"/>
    <mergeCell ref="I15:L15"/>
    <mergeCell ref="D16:E16"/>
    <mergeCell ref="F16:H16"/>
    <mergeCell ref="I16:L16"/>
    <mergeCell ref="F17:H17"/>
    <mergeCell ref="I17:L17"/>
    <mergeCell ref="F18:H18"/>
    <mergeCell ref="I18:L18"/>
    <mergeCell ref="F19:H19"/>
    <mergeCell ref="I19:L19"/>
    <mergeCell ref="F20:H20"/>
    <mergeCell ref="I20:L20"/>
    <mergeCell ref="F21:H21"/>
    <mergeCell ref="I21:L21"/>
    <mergeCell ref="F22:H22"/>
    <mergeCell ref="I22:L22"/>
    <mergeCell ref="D23:E23"/>
    <mergeCell ref="F23:H23"/>
    <mergeCell ref="I23:M23"/>
    <mergeCell ref="D24:E24"/>
    <mergeCell ref="F24:H24"/>
    <mergeCell ref="I24:M24"/>
    <mergeCell ref="D25:E25"/>
    <mergeCell ref="F25:H25"/>
    <mergeCell ref="I25:M25"/>
    <mergeCell ref="D26:E26"/>
    <mergeCell ref="F26:H26"/>
    <mergeCell ref="I26:M26"/>
    <mergeCell ref="A27:C27"/>
    <mergeCell ref="D27:E27"/>
    <mergeCell ref="F27:H27"/>
    <mergeCell ref="I27:L27"/>
    <mergeCell ref="A16:C22"/>
    <mergeCell ref="D17:E19"/>
    <mergeCell ref="D20:E22"/>
    <mergeCell ref="A23:C26"/>
  </mergeCells>
  <printOptions horizontalCentered="1"/>
  <pageMargins left="0.551181102362205" right="0.551181102362205" top="0.78740157480315" bottom="0.590551181102362" header="0.511811023622047" footer="0.511811023622047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view="pageBreakPreview" zoomScaleNormal="100" workbookViewId="0">
      <selection activeCell="C11" sqref="C11:H11"/>
    </sheetView>
  </sheetViews>
  <sheetFormatPr defaultColWidth="9" defaultRowHeight="14.4"/>
  <cols>
    <col min="1" max="1" width="8.62962962962963" style="1" customWidth="1"/>
    <col min="2" max="2" width="11.5" style="1" customWidth="1"/>
    <col min="3" max="3" width="10" style="1" customWidth="1"/>
    <col min="4" max="4" width="11.5" style="1" customWidth="1"/>
    <col min="5" max="5" width="10" style="1" customWidth="1"/>
    <col min="6" max="6" width="7.62962962962963" style="1" customWidth="1"/>
    <col min="7" max="7" width="9.75" style="1" customWidth="1"/>
    <col min="8" max="8" width="26.8611111111111" style="3" customWidth="1"/>
    <col min="9" max="9" width="9" style="3"/>
    <col min="10" max="16384" width="9" style="1"/>
  </cols>
  <sheetData>
    <row r="1" s="1" customFormat="1" ht="20.4" spans="8:9">
      <c r="H1" s="4" t="s">
        <v>332</v>
      </c>
      <c r="I1" s="3"/>
    </row>
    <row r="2" s="1" customFormat="1" ht="38" customHeight="1" spans="1:9">
      <c r="A2" s="5" t="s">
        <v>333</v>
      </c>
      <c r="B2" s="5"/>
      <c r="C2" s="5"/>
      <c r="D2" s="5"/>
      <c r="E2" s="5"/>
      <c r="F2" s="5"/>
      <c r="G2" s="5"/>
      <c r="H2" s="6"/>
      <c r="I2" s="3"/>
    </row>
    <row r="3" s="1" customFormat="1" ht="20.1" customHeight="1" spans="1:9">
      <c r="A3" s="7" t="s">
        <v>334</v>
      </c>
      <c r="B3" s="7"/>
      <c r="C3" s="7"/>
      <c r="D3" s="7"/>
      <c r="E3" s="7"/>
      <c r="F3" s="7"/>
      <c r="G3" s="7"/>
      <c r="H3" s="8"/>
      <c r="I3" s="3"/>
    </row>
    <row r="4" s="1" customFormat="1" ht="20.1" customHeight="1" spans="1:9">
      <c r="A4" s="9" t="s">
        <v>335</v>
      </c>
      <c r="B4" s="10"/>
      <c r="C4" s="7" t="s">
        <v>336</v>
      </c>
      <c r="D4" s="7"/>
      <c r="E4" s="7"/>
      <c r="F4" s="7"/>
      <c r="G4" s="7"/>
      <c r="H4" s="8"/>
      <c r="I4" s="3"/>
    </row>
    <row r="5" s="1" customFormat="1" ht="20.1" customHeight="1" spans="1:9">
      <c r="A5" s="11" t="s">
        <v>337</v>
      </c>
      <c r="B5" s="10"/>
      <c r="C5" s="10"/>
      <c r="D5" s="10"/>
      <c r="E5" s="10"/>
      <c r="F5" s="10"/>
      <c r="G5" s="10"/>
      <c r="H5" s="12"/>
      <c r="I5" s="3"/>
    </row>
    <row r="6" s="1" customFormat="1" ht="20.1" customHeight="1" spans="1:9">
      <c r="A6" s="9" t="s">
        <v>338</v>
      </c>
      <c r="B6" s="13"/>
      <c r="C6" s="14">
        <v>44562</v>
      </c>
      <c r="D6" s="13"/>
      <c r="E6" s="7" t="s">
        <v>339</v>
      </c>
      <c r="F6" s="7"/>
      <c r="G6" s="15">
        <v>44926</v>
      </c>
      <c r="H6" s="8"/>
      <c r="I6" s="3"/>
    </row>
    <row r="7" s="1" customFormat="1" ht="24" customHeight="1" spans="1:9">
      <c r="A7" s="7" t="s">
        <v>340</v>
      </c>
      <c r="B7" s="7"/>
      <c r="C7" s="7" t="s">
        <v>341</v>
      </c>
      <c r="D7" s="7"/>
      <c r="E7" s="7" t="s">
        <v>342</v>
      </c>
      <c r="F7" s="7"/>
      <c r="G7" s="7" t="s">
        <v>341</v>
      </c>
      <c r="H7" s="7"/>
      <c r="I7" s="3"/>
    </row>
    <row r="8" s="1" customFormat="1" ht="20.1" customHeight="1" spans="1:9">
      <c r="A8" s="16" t="s">
        <v>343</v>
      </c>
      <c r="B8" s="7"/>
      <c r="C8" s="7"/>
      <c r="D8" s="7"/>
      <c r="E8" s="7"/>
      <c r="F8" s="7"/>
      <c r="G8" s="7"/>
      <c r="H8" s="8"/>
      <c r="I8" s="3"/>
    </row>
    <row r="9" s="1" customFormat="1" ht="32" customHeight="1" spans="1:9">
      <c r="A9" s="7" t="s">
        <v>344</v>
      </c>
      <c r="B9" s="7"/>
      <c r="C9" s="17" t="s">
        <v>188</v>
      </c>
      <c r="D9" s="17"/>
      <c r="E9" s="17"/>
      <c r="F9" s="17"/>
      <c r="G9" s="17"/>
      <c r="H9" s="18"/>
      <c r="I9" s="3"/>
    </row>
    <row r="10" s="1" customFormat="1" ht="37" customHeight="1" spans="1:9">
      <c r="A10" s="7" t="s">
        <v>345</v>
      </c>
      <c r="B10" s="7"/>
      <c r="C10" s="17" t="s">
        <v>346</v>
      </c>
      <c r="D10" s="17"/>
      <c r="E10" s="17"/>
      <c r="F10" s="17"/>
      <c r="G10" s="17"/>
      <c r="H10" s="18"/>
      <c r="I10" s="3"/>
    </row>
    <row r="11" s="1" customFormat="1" ht="52" customHeight="1" spans="1:9">
      <c r="A11" s="7" t="s">
        <v>347</v>
      </c>
      <c r="B11" s="7"/>
      <c r="C11" s="17" t="s">
        <v>348</v>
      </c>
      <c r="D11" s="17"/>
      <c r="E11" s="17"/>
      <c r="F11" s="17"/>
      <c r="G11" s="17"/>
      <c r="H11" s="18"/>
      <c r="I11" s="3"/>
    </row>
    <row r="12" s="1" customFormat="1" ht="57" customHeight="1" spans="1:9">
      <c r="A12" s="7" t="s">
        <v>349</v>
      </c>
      <c r="B12" s="7"/>
      <c r="C12" s="17" t="s">
        <v>350</v>
      </c>
      <c r="D12" s="17"/>
      <c r="E12" s="17"/>
      <c r="F12" s="17"/>
      <c r="G12" s="17"/>
      <c r="H12" s="18"/>
      <c r="I12" s="3"/>
    </row>
    <row r="13" s="1" customFormat="1" ht="58" customHeight="1" spans="1:9">
      <c r="A13" s="7" t="s">
        <v>351</v>
      </c>
      <c r="B13" s="7"/>
      <c r="C13" s="17" t="s">
        <v>350</v>
      </c>
      <c r="D13" s="17"/>
      <c r="E13" s="17"/>
      <c r="F13" s="17"/>
      <c r="G13" s="17"/>
      <c r="H13" s="18"/>
      <c r="I13" s="3"/>
    </row>
    <row r="14" s="1" customFormat="1" ht="20.1" customHeight="1" spans="1:9">
      <c r="A14" s="16" t="s">
        <v>352</v>
      </c>
      <c r="B14" s="16"/>
      <c r="C14" s="16"/>
      <c r="D14" s="16"/>
      <c r="E14" s="16"/>
      <c r="F14" s="16"/>
      <c r="G14" s="16"/>
      <c r="H14" s="19"/>
      <c r="I14" s="3"/>
    </row>
    <row r="15" s="1" customFormat="1" ht="48.95" customHeight="1" spans="1:9">
      <c r="A15" s="7" t="s">
        <v>353</v>
      </c>
      <c r="B15" s="7"/>
      <c r="C15" s="17" t="s">
        <v>188</v>
      </c>
      <c r="D15" s="17"/>
      <c r="E15" s="17"/>
      <c r="F15" s="17"/>
      <c r="G15" s="17"/>
      <c r="H15" s="18"/>
      <c r="I15" s="3"/>
    </row>
    <row r="16" s="1" customFormat="1" ht="20.1" customHeight="1" spans="1:9">
      <c r="A16" s="7" t="s">
        <v>354</v>
      </c>
      <c r="B16" s="7"/>
      <c r="C16" s="17"/>
      <c r="D16" s="17"/>
      <c r="E16" s="17"/>
      <c r="F16" s="17"/>
      <c r="G16" s="17"/>
      <c r="H16" s="18"/>
      <c r="I16" s="3"/>
    </row>
    <row r="17" s="1" customFormat="1" ht="27" customHeight="1" spans="1:9">
      <c r="A17" s="7" t="s">
        <v>355</v>
      </c>
      <c r="B17" s="7"/>
      <c r="C17" s="17" t="s">
        <v>245</v>
      </c>
      <c r="D17" s="17"/>
      <c r="E17" s="17"/>
      <c r="F17" s="17"/>
      <c r="G17" s="17"/>
      <c r="H17" s="18"/>
      <c r="I17" s="3"/>
    </row>
    <row r="18" s="1" customFormat="1" ht="20.1" customHeight="1" spans="1:9">
      <c r="A18" s="16" t="s">
        <v>356</v>
      </c>
      <c r="B18" s="7"/>
      <c r="C18" s="7"/>
      <c r="D18" s="7"/>
      <c r="E18" s="7"/>
      <c r="F18" s="7"/>
      <c r="G18" s="7"/>
      <c r="H18" s="8"/>
      <c r="I18" s="3"/>
    </row>
    <row r="19" s="1" customFormat="1" ht="26" customHeight="1" spans="1:9">
      <c r="A19" s="7" t="s">
        <v>357</v>
      </c>
      <c r="B19" s="7"/>
      <c r="C19" s="7"/>
      <c r="D19" s="7"/>
      <c r="E19" s="7"/>
      <c r="F19" s="7"/>
      <c r="G19" s="7"/>
      <c r="H19" s="7"/>
      <c r="I19" s="3"/>
    </row>
    <row r="20" s="1" customFormat="1" ht="20.1" customHeight="1" spans="1:9">
      <c r="A20" s="7" t="s">
        <v>295</v>
      </c>
      <c r="B20" s="7" t="s">
        <v>296</v>
      </c>
      <c r="C20" s="7" t="s">
        <v>297</v>
      </c>
      <c r="D20" s="7"/>
      <c r="E20" s="7"/>
      <c r="F20" s="7"/>
      <c r="G20" s="7" t="s">
        <v>358</v>
      </c>
      <c r="H20" s="8"/>
      <c r="I20" s="3"/>
    </row>
    <row r="21" s="1" customFormat="1" ht="15" customHeight="1" spans="1:9">
      <c r="A21" s="20" t="s">
        <v>299</v>
      </c>
      <c r="B21" s="7" t="s">
        <v>359</v>
      </c>
      <c r="C21" s="7" t="s">
        <v>360</v>
      </c>
      <c r="D21" s="7"/>
      <c r="E21" s="7"/>
      <c r="F21" s="7"/>
      <c r="G21" s="21" t="s">
        <v>361</v>
      </c>
      <c r="H21" s="22"/>
      <c r="I21" s="3"/>
    </row>
    <row r="22" s="1" customFormat="1" ht="15" customHeight="1" spans="1:9">
      <c r="A22" s="20"/>
      <c r="B22" s="7" t="s">
        <v>362</v>
      </c>
      <c r="C22" s="7" t="s">
        <v>363</v>
      </c>
      <c r="D22" s="7"/>
      <c r="E22" s="7"/>
      <c r="F22" s="7"/>
      <c r="G22" s="21" t="s">
        <v>361</v>
      </c>
      <c r="H22" s="22"/>
      <c r="I22" s="3"/>
    </row>
    <row r="23" s="1" customFormat="1" ht="15" customHeight="1" spans="1:9">
      <c r="A23" s="20"/>
      <c r="B23" s="7" t="s">
        <v>364</v>
      </c>
      <c r="C23" s="7" t="s">
        <v>365</v>
      </c>
      <c r="D23" s="7"/>
      <c r="E23" s="7"/>
      <c r="F23" s="7"/>
      <c r="G23" s="21" t="s">
        <v>361</v>
      </c>
      <c r="H23" s="22"/>
      <c r="I23" s="3"/>
    </row>
    <row r="24" s="1" customFormat="1" ht="16" hidden="1" customHeight="1" spans="1:9">
      <c r="A24" s="20"/>
      <c r="B24" s="7"/>
      <c r="C24" s="7"/>
      <c r="D24" s="7"/>
      <c r="E24" s="7"/>
      <c r="F24" s="7"/>
      <c r="G24" s="23"/>
      <c r="H24" s="22"/>
      <c r="I24" s="3"/>
    </row>
    <row r="25" s="1" customFormat="1" ht="15" customHeight="1" spans="1:9">
      <c r="A25" s="20" t="s">
        <v>315</v>
      </c>
      <c r="B25" s="7" t="s">
        <v>366</v>
      </c>
      <c r="C25" s="7"/>
      <c r="D25" s="7"/>
      <c r="E25" s="7"/>
      <c r="F25" s="7"/>
      <c r="G25" s="23"/>
      <c r="H25" s="22"/>
      <c r="I25" s="3"/>
    </row>
    <row r="26" s="1" customFormat="1" ht="15" customHeight="1" spans="1:9">
      <c r="A26" s="20"/>
      <c r="B26" s="7" t="s">
        <v>367</v>
      </c>
      <c r="C26" s="7" t="s">
        <v>368</v>
      </c>
      <c r="D26" s="7"/>
      <c r="E26" s="7"/>
      <c r="F26" s="7"/>
      <c r="G26" s="21" t="s">
        <v>361</v>
      </c>
      <c r="H26" s="22"/>
      <c r="I26" s="3"/>
    </row>
    <row r="27" s="1" customFormat="1" ht="15" customHeight="1" spans="1:9">
      <c r="A27" s="20"/>
      <c r="B27" s="7" t="s">
        <v>369</v>
      </c>
      <c r="C27" s="7" t="s">
        <v>370</v>
      </c>
      <c r="D27" s="7"/>
      <c r="E27" s="7"/>
      <c r="F27" s="7"/>
      <c r="G27" s="23" t="s">
        <v>371</v>
      </c>
      <c r="H27" s="22"/>
      <c r="I27" s="3"/>
    </row>
    <row r="28" s="1" customFormat="1" ht="15" customHeight="1" spans="1:9">
      <c r="A28" s="20" t="s">
        <v>372</v>
      </c>
      <c r="B28" s="7" t="s">
        <v>372</v>
      </c>
      <c r="C28" s="7" t="s">
        <v>373</v>
      </c>
      <c r="D28" s="7"/>
      <c r="E28" s="7"/>
      <c r="F28" s="7"/>
      <c r="G28" s="21" t="s">
        <v>361</v>
      </c>
      <c r="H28" s="22"/>
      <c r="I28" s="3"/>
    </row>
    <row r="29" s="2" customFormat="1" spans="1:9">
      <c r="A29" s="1"/>
      <c r="B29" s="1"/>
      <c r="C29" s="1"/>
      <c r="D29" s="1"/>
      <c r="E29" s="1"/>
      <c r="F29" s="1"/>
      <c r="G29" s="1"/>
      <c r="H29" s="3"/>
      <c r="I29" s="3"/>
    </row>
  </sheetData>
  <mergeCells count="54">
    <mergeCell ref="A2:H2"/>
    <mergeCell ref="A3:H3"/>
    <mergeCell ref="A4:B4"/>
    <mergeCell ref="C4:H4"/>
    <mergeCell ref="A5:H5"/>
    <mergeCell ref="A6:B6"/>
    <mergeCell ref="C6:D6"/>
    <mergeCell ref="E6:F6"/>
    <mergeCell ref="G6:H6"/>
    <mergeCell ref="A7:B7"/>
    <mergeCell ref="C7:D7"/>
    <mergeCell ref="E7:F7"/>
    <mergeCell ref="G7:H7"/>
    <mergeCell ref="A8:H8"/>
    <mergeCell ref="A9:B9"/>
    <mergeCell ref="C9:H9"/>
    <mergeCell ref="A10:B10"/>
    <mergeCell ref="C10:H10"/>
    <mergeCell ref="A11:B11"/>
    <mergeCell ref="C11:H11"/>
    <mergeCell ref="A12:B12"/>
    <mergeCell ref="C12:H12"/>
    <mergeCell ref="A13:B13"/>
    <mergeCell ref="C13:H13"/>
    <mergeCell ref="A14:H14"/>
    <mergeCell ref="A15:B15"/>
    <mergeCell ref="C15:H15"/>
    <mergeCell ref="A16:B16"/>
    <mergeCell ref="C16:H16"/>
    <mergeCell ref="A17:B17"/>
    <mergeCell ref="C17:H17"/>
    <mergeCell ref="A18:H18"/>
    <mergeCell ref="A19:H19"/>
    <mergeCell ref="C20:F20"/>
    <mergeCell ref="G20:H20"/>
    <mergeCell ref="C21:F21"/>
    <mergeCell ref="G21:H21"/>
    <mergeCell ref="C22:F22"/>
    <mergeCell ref="G22:H22"/>
    <mergeCell ref="C23:F23"/>
    <mergeCell ref="G23:H23"/>
    <mergeCell ref="C24:F24"/>
    <mergeCell ref="G24:H24"/>
    <mergeCell ref="C25:F25"/>
    <mergeCell ref="G25:H25"/>
    <mergeCell ref="C26:F26"/>
    <mergeCell ref="G26:H26"/>
    <mergeCell ref="C27:F27"/>
    <mergeCell ref="G27:H27"/>
    <mergeCell ref="C28:F28"/>
    <mergeCell ref="G28:H28"/>
    <mergeCell ref="A21:A24"/>
    <mergeCell ref="A25:A27"/>
    <mergeCell ref="B23:B24"/>
  </mergeCells>
  <printOptions horizontalCentered="1"/>
  <pageMargins left="0.393055555555556" right="0.393055555555556" top="1.18055555555556" bottom="0.590277777777778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收支预算总表</vt:lpstr>
      <vt:lpstr>部门收入总表</vt:lpstr>
      <vt:lpstr>部门支出预算总表</vt:lpstr>
      <vt:lpstr>基本支出预算明细表</vt:lpstr>
      <vt:lpstr>项目（专项）资金支出预算明细表</vt:lpstr>
      <vt:lpstr>一般公共预算三公表</vt:lpstr>
      <vt:lpstr>单位非税收入征收计划表</vt:lpstr>
      <vt:lpstr>单位人员情况</vt:lpstr>
      <vt:lpstr>政府采购（购买服务）预算表</vt:lpstr>
      <vt:lpstr>部门整体支出绩效目标表</vt:lpstr>
      <vt:lpstr>重点项目绩效目标表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追疯者</cp:lastModifiedBy>
  <dcterms:created xsi:type="dcterms:W3CDTF">2022-02-11T07:41:00Z</dcterms:created>
  <cp:lastPrinted>2022-03-09T01:44:00Z</cp:lastPrinted>
  <dcterms:modified xsi:type="dcterms:W3CDTF">2023-09-26T04:52:09Z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077DD67E505C4CD8947197D1D678CC72_13</vt:lpwstr>
  </property>
</Properties>
</file>